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3"/>
  </bookViews>
  <sheets>
    <sheet name="0,15mm tråd" sheetId="1" r:id="rId1"/>
    <sheet name="0,30 tråd" sheetId="2" r:id="rId2"/>
    <sheet name="0,40mm tråd" sheetId="3" r:id="rId3"/>
    <sheet name="0,8mm tråd" sheetId="4" r:id="rId4"/>
  </sheets>
  <definedNames/>
  <calcPr fullCalcOnLoad="1"/>
</workbook>
</file>

<file path=xl/sharedStrings.xml><?xml version="1.0" encoding="utf-8"?>
<sst xmlns="http://schemas.openxmlformats.org/spreadsheetml/2006/main" count="169" uniqueCount="15">
  <si>
    <t>Längd</t>
  </si>
  <si>
    <t>L(uH)</t>
  </si>
  <si>
    <t xml:space="preserve"> 0,15mm tråd</t>
  </si>
  <si>
    <t xml:space="preserve"> 0,30mm tråd</t>
  </si>
  <si>
    <t>N</t>
  </si>
  <si>
    <t>Resonans</t>
  </si>
  <si>
    <t>3550kc</t>
  </si>
  <si>
    <t>Stomme</t>
  </si>
  <si>
    <t xml:space="preserve"> 0,40mm tråd</t>
  </si>
  <si>
    <t xml:space="preserve"> 0,80mm tråd</t>
  </si>
  <si>
    <t>Induktansberäkning för enkellagrig spole med olika spolstommar</t>
  </si>
  <si>
    <t>0,8mm tråd</t>
  </si>
  <si>
    <t>0,15mm tråd</t>
  </si>
  <si>
    <t>0,4mm tråd</t>
  </si>
  <si>
    <t>0,3mm tråd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</si>
</sst>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\p\F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25">
      <selection activeCell="A1" sqref="A1:A16384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6.00390625" style="0" bestFit="1" customWidth="1"/>
    <col min="4" max="4" width="8.8515625" style="0" customWidth="1"/>
    <col min="5" max="5" width="2.00390625" style="0" customWidth="1"/>
    <col min="6" max="6" width="4.7109375" style="0" customWidth="1"/>
    <col min="7" max="7" width="6.00390625" style="0" customWidth="1"/>
    <col min="8" max="8" width="6.421875" style="0" customWidth="1"/>
    <col min="10" max="10" width="1.8515625" style="0" customWidth="1"/>
    <col min="11" max="11" width="4.28125" style="0" customWidth="1"/>
    <col min="12" max="12" width="5.7109375" style="0" customWidth="1"/>
    <col min="13" max="13" width="6.421875" style="0" customWidth="1"/>
    <col min="15" max="15" width="2.8515625" style="0" customWidth="1"/>
    <col min="16" max="16" width="4.57421875" style="0" customWidth="1"/>
    <col min="17" max="17" width="5.28125" style="0" customWidth="1"/>
    <col min="18" max="18" width="6.28125" style="0" customWidth="1"/>
    <col min="20" max="20" width="3.00390625" style="0" customWidth="1"/>
    <col min="21" max="21" width="4.140625" style="0" customWidth="1"/>
    <col min="22" max="22" width="5.28125" style="0" customWidth="1"/>
    <col min="23" max="23" width="6.00390625" style="0" customWidth="1"/>
  </cols>
  <sheetData>
    <row r="1" ht="15.75">
      <c r="A1" s="17" t="s">
        <v>10</v>
      </c>
    </row>
    <row r="2" ht="15.75">
      <c r="A2" s="17" t="s">
        <v>12</v>
      </c>
    </row>
    <row r="3" spans="1:23" ht="12.75">
      <c r="A3" s="2" t="s">
        <v>7</v>
      </c>
      <c r="C3" s="1">
        <v>8</v>
      </c>
      <c r="D3" s="1"/>
      <c r="F3" s="2" t="s">
        <v>7</v>
      </c>
      <c r="G3" s="2"/>
      <c r="H3" s="1">
        <v>16</v>
      </c>
      <c r="I3" s="2"/>
      <c r="J3" s="2"/>
      <c r="K3" s="2" t="s">
        <v>7</v>
      </c>
      <c r="L3" s="2"/>
      <c r="M3" s="1">
        <v>20</v>
      </c>
      <c r="N3" s="2"/>
      <c r="O3" s="2"/>
      <c r="P3" s="2" t="s">
        <v>7</v>
      </c>
      <c r="Q3" s="2"/>
      <c r="R3" s="1">
        <v>28</v>
      </c>
      <c r="S3" s="2"/>
      <c r="T3" s="2"/>
      <c r="U3" s="2" t="s">
        <v>7</v>
      </c>
      <c r="V3" s="2"/>
      <c r="W3" s="1">
        <v>40</v>
      </c>
    </row>
    <row r="4" spans="1:21" ht="12.75">
      <c r="A4" t="s">
        <v>2</v>
      </c>
      <c r="F4" t="s">
        <v>2</v>
      </c>
      <c r="K4" t="s">
        <v>2</v>
      </c>
      <c r="P4" t="s">
        <v>2</v>
      </c>
      <c r="U4" t="s">
        <v>2</v>
      </c>
    </row>
    <row r="5" spans="1:22" ht="12.75">
      <c r="A5" s="5">
        <f>(C3/25.4)</f>
        <v>0.31496062992125984</v>
      </c>
      <c r="B5" s="5">
        <f>POWER(A5,2)</f>
        <v>0.0992001984003968</v>
      </c>
      <c r="C5" s="5"/>
      <c r="D5" s="5"/>
      <c r="E5" s="5"/>
      <c r="F5" s="5">
        <f>(H3/25.4)</f>
        <v>0.6299212598425197</v>
      </c>
      <c r="G5" s="5">
        <f>POWER(F5,2)</f>
        <v>0.3968007936015872</v>
      </c>
      <c r="H5" s="5"/>
      <c r="I5" s="5"/>
      <c r="J5" s="5"/>
      <c r="K5" s="5">
        <f>(M3/25.4)</f>
        <v>0.7874015748031497</v>
      </c>
      <c r="L5" s="5">
        <f>POWER(K5,2)</f>
        <v>0.62000124000248</v>
      </c>
      <c r="M5" s="5"/>
      <c r="N5" s="5"/>
      <c r="O5" s="5"/>
      <c r="P5" s="5">
        <f>(R3/25.4)</f>
        <v>1.1023622047244095</v>
      </c>
      <c r="Q5" s="5">
        <f>POWER(P5,2)</f>
        <v>1.215202430404861</v>
      </c>
      <c r="R5" s="5"/>
      <c r="S5" s="5"/>
      <c r="T5" s="5"/>
      <c r="U5" s="5">
        <f>(W3/25.4)</f>
        <v>1.5748031496062993</v>
      </c>
      <c r="V5" s="5">
        <f>POWER(U5,2)</f>
        <v>2.48000496000992</v>
      </c>
    </row>
    <row r="6" spans="4:24" ht="12.75">
      <c r="D6" t="s">
        <v>5</v>
      </c>
      <c r="I6" t="s">
        <v>5</v>
      </c>
      <c r="N6" t="s">
        <v>5</v>
      </c>
      <c r="S6" t="s">
        <v>5</v>
      </c>
      <c r="X6" t="s">
        <v>5</v>
      </c>
    </row>
    <row r="7" spans="1:28" ht="12.75">
      <c r="A7" s="6" t="s">
        <v>4</v>
      </c>
      <c r="B7" s="6" t="s">
        <v>1</v>
      </c>
      <c r="C7" s="6" t="s">
        <v>0</v>
      </c>
      <c r="D7" s="14" t="s">
        <v>6</v>
      </c>
      <c r="E7" s="3"/>
      <c r="F7" s="6" t="s">
        <v>4</v>
      </c>
      <c r="G7" s="6" t="s">
        <v>1</v>
      </c>
      <c r="H7" s="6" t="s">
        <v>0</v>
      </c>
      <c r="I7" s="14" t="s">
        <v>6</v>
      </c>
      <c r="J7" s="3"/>
      <c r="K7" s="6" t="s">
        <v>4</v>
      </c>
      <c r="L7" s="6" t="s">
        <v>1</v>
      </c>
      <c r="M7" s="6" t="s">
        <v>0</v>
      </c>
      <c r="N7" s="14" t="s">
        <v>6</v>
      </c>
      <c r="O7" s="3"/>
      <c r="P7" s="6" t="s">
        <v>4</v>
      </c>
      <c r="Q7" s="6" t="s">
        <v>1</v>
      </c>
      <c r="R7" s="6" t="s">
        <v>0</v>
      </c>
      <c r="S7" s="14" t="s">
        <v>6</v>
      </c>
      <c r="T7" s="3"/>
      <c r="U7" s="6" t="s">
        <v>4</v>
      </c>
      <c r="V7" s="6" t="s">
        <v>1</v>
      </c>
      <c r="W7" s="6" t="s">
        <v>0</v>
      </c>
      <c r="X7" s="14" t="s">
        <v>6</v>
      </c>
      <c r="Y7" s="11"/>
      <c r="Z7" s="11"/>
      <c r="AA7" s="11"/>
      <c r="AB7" s="11"/>
    </row>
    <row r="8" spans="1:24" ht="12" customHeight="1">
      <c r="A8" s="6">
        <v>1</v>
      </c>
      <c r="B8" s="7">
        <f>($B$5*A8*A8/(0.709*$C$3+1.57*C8))</f>
        <v>0.016792246872686722</v>
      </c>
      <c r="C8" s="8">
        <f>(0.15*A8)</f>
        <v>0.15</v>
      </c>
      <c r="D8" s="13" t="str">
        <f>ROUND(1000000000000*((0.00000000201)/B8),0)&amp;"pF"</f>
        <v>119698pF</v>
      </c>
      <c r="E8" s="3"/>
      <c r="F8" s="6">
        <v>1</v>
      </c>
      <c r="G8" s="7">
        <f>($G$5*F8*F8/(0.709*$H$3+1.57*H8))</f>
        <v>0.034267523951948466</v>
      </c>
      <c r="H8" s="8">
        <f>(0.15*F8)</f>
        <v>0.15</v>
      </c>
      <c r="I8" s="13" t="str">
        <f>ROUND(1000000000000*((0.00000000201)/G8),0)&amp;"pF"</f>
        <v>58656pF</v>
      </c>
      <c r="J8" s="13"/>
      <c r="K8" s="6">
        <v>1</v>
      </c>
      <c r="L8" s="7">
        <f>($L$5*K8*K8/(0.709*$M$3+1.57*M8))</f>
        <v>0.043009346883734874</v>
      </c>
      <c r="M8" s="8">
        <f>(0.15*K8)</f>
        <v>0.15</v>
      </c>
      <c r="N8" s="13" t="str">
        <f>ROUND(1000000000000*((0.00000000201)/L8),0)&amp;"pF"</f>
        <v>46734pF</v>
      </c>
      <c r="O8" s="13"/>
      <c r="P8" s="6">
        <v>1</v>
      </c>
      <c r="Q8" s="7">
        <f>($Q$5*P8*P8/(0.709*$R$3+1.57*R8))</f>
        <v>0.06049545390938947</v>
      </c>
      <c r="R8" s="8">
        <f>(0.15*P8)</f>
        <v>0.15</v>
      </c>
      <c r="S8" s="13" t="str">
        <f>ROUND(1000000000000*((0.00000000201)/Q8),0)&amp;"pF"</f>
        <v>33226pF</v>
      </c>
      <c r="T8" s="13"/>
      <c r="U8" s="6">
        <v>1</v>
      </c>
      <c r="V8" s="7">
        <f>($V$5*U8*U8/(0.709*$W$3+1.57*W8))</f>
        <v>0.08672710601353081</v>
      </c>
      <c r="W8" s="8">
        <f>(0.15*U8)</f>
        <v>0.15</v>
      </c>
      <c r="X8" s="13" t="str">
        <f>ROUND(1000000000000*((0.00000000201)/V8),0)&amp;"pF"</f>
        <v>23176pF</v>
      </c>
    </row>
    <row r="9" spans="1:26" ht="12" customHeight="1">
      <c r="A9" s="6">
        <v>2</v>
      </c>
      <c r="B9" s="7">
        <f aca="true" t="shared" si="0" ref="B9:B57">($B$5*A9*A9/(0.709*$C$3+1.57*C9))</f>
        <v>0.06459397584268065</v>
      </c>
      <c r="C9" s="8">
        <f aca="true" t="shared" si="1" ref="C9:C47">(0.15*A9)</f>
        <v>0.3</v>
      </c>
      <c r="D9" s="13" t="str">
        <f aca="true" t="shared" si="2" ref="D9:D57">ROUND(1000000000000*((0.00000000201)/B9),0)&amp;"pF"</f>
        <v>31117pF</v>
      </c>
      <c r="E9" s="3"/>
      <c r="F9" s="6">
        <v>2</v>
      </c>
      <c r="G9" s="7">
        <f aca="true" t="shared" si="3" ref="G9:G57">($G$5*F9*F9/(0.709*$H$3+1.57*H9))</f>
        <v>0.13433797498149377</v>
      </c>
      <c r="H9" s="8">
        <f aca="true" t="shared" si="4" ref="H9:H57">(0.15*F9)</f>
        <v>0.3</v>
      </c>
      <c r="I9" s="13" t="str">
        <f aca="true" t="shared" si="5" ref="I9:I57">ROUND(1000000000000*((0.00000000201)/G9),0)&amp;"pF"</f>
        <v>14962pF</v>
      </c>
      <c r="J9" s="3"/>
      <c r="K9" s="6">
        <v>2</v>
      </c>
      <c r="L9" s="7">
        <f aca="true" t="shared" si="6" ref="L9:L57">($L$5*K9*K9/(0.709*$M$3+1.57*M9))</f>
        <v>0.16927206061087435</v>
      </c>
      <c r="M9" s="8">
        <f aca="true" t="shared" si="7" ref="M9:M57">(0.15*K9)</f>
        <v>0.3</v>
      </c>
      <c r="N9" s="13" t="str">
        <f aca="true" t="shared" si="8" ref="N9:N57">ROUND(1000000000000*((0.00000000201)/L9),0)&amp;"pF"</f>
        <v>11874pF</v>
      </c>
      <c r="O9" s="3"/>
      <c r="P9" s="6">
        <v>2</v>
      </c>
      <c r="Q9" s="7">
        <f aca="true" t="shared" si="9" ref="Q9:Q57">($Q$5*P9*P9/(0.709*$R$3+1.57*R9))</f>
        <v>0.23917776517342143</v>
      </c>
      <c r="R9" s="8">
        <f aca="true" t="shared" si="10" ref="R9:R57">(0.15*P9)</f>
        <v>0.3</v>
      </c>
      <c r="S9" s="13" t="str">
        <f aca="true" t="shared" si="11" ref="S9:S57">ROUND(1000000000000*((0.00000000201)/Q9),0)&amp;"pF"</f>
        <v>8404pF</v>
      </c>
      <c r="T9" s="3"/>
      <c r="U9" s="6">
        <v>2</v>
      </c>
      <c r="V9" s="7">
        <f aca="true" t="shared" si="12" ref="V9:V57">($V$5*U9*U9/(0.709*$W$3+1.57*W9))</f>
        <v>0.344074775069879</v>
      </c>
      <c r="W9" s="8">
        <f aca="true" t="shared" si="13" ref="W9:W57">(0.15*U9)</f>
        <v>0.3</v>
      </c>
      <c r="X9" s="13" t="str">
        <f aca="true" t="shared" si="14" ref="X9:X57">ROUND(1000000000000*((0.00000000201)/V9),0)&amp;"pF"</f>
        <v>5842pF</v>
      </c>
      <c r="Z9" s="12"/>
    </row>
    <row r="10" spans="1:24" ht="12" customHeight="1">
      <c r="A10" s="6">
        <v>3</v>
      </c>
      <c r="B10" s="7">
        <f t="shared" si="0"/>
        <v>0.13997049237337483</v>
      </c>
      <c r="C10" s="8">
        <f t="shared" si="1"/>
        <v>0.44999999999999996</v>
      </c>
      <c r="D10" s="13" t="str">
        <f t="shared" si="2"/>
        <v>14360pF</v>
      </c>
      <c r="E10" s="3"/>
      <c r="F10" s="6">
        <v>3</v>
      </c>
      <c r="G10" s="7">
        <f t="shared" si="3"/>
        <v>0.29635344113640805</v>
      </c>
      <c r="H10" s="8">
        <f t="shared" si="4"/>
        <v>0.44999999999999996</v>
      </c>
      <c r="I10" s="13" t="str">
        <f t="shared" si="5"/>
        <v>6782pF</v>
      </c>
      <c r="J10" s="3"/>
      <c r="K10" s="6">
        <v>3</v>
      </c>
      <c r="L10" s="7">
        <f t="shared" si="6"/>
        <v>0.3748370107159051</v>
      </c>
      <c r="M10" s="8">
        <f t="shared" si="7"/>
        <v>0.44999999999999996</v>
      </c>
      <c r="N10" s="13" t="str">
        <f t="shared" si="8"/>
        <v>5362pF</v>
      </c>
      <c r="O10" s="3"/>
      <c r="P10" s="6">
        <v>3</v>
      </c>
      <c r="Q10" s="7">
        <f t="shared" si="9"/>
        <v>0.5319854013495027</v>
      </c>
      <c r="R10" s="8">
        <f t="shared" si="10"/>
        <v>0.44999999999999996</v>
      </c>
      <c r="S10" s="13" t="str">
        <f t="shared" si="11"/>
        <v>3778pF</v>
      </c>
      <c r="T10" s="3"/>
      <c r="U10" s="6">
        <v>3</v>
      </c>
      <c r="V10" s="7">
        <f t="shared" si="12"/>
        <v>0.7678958471122868</v>
      </c>
      <c r="W10" s="8">
        <f t="shared" si="13"/>
        <v>0.44999999999999996</v>
      </c>
      <c r="X10" s="13" t="str">
        <f t="shared" si="14"/>
        <v>2618pF</v>
      </c>
    </row>
    <row r="11" spans="1:24" ht="12" customHeight="1">
      <c r="A11" s="6">
        <v>4</v>
      </c>
      <c r="B11" s="7">
        <f t="shared" si="0"/>
        <v>0.23997628884281053</v>
      </c>
      <c r="C11" s="8">
        <f t="shared" si="1"/>
        <v>0.6</v>
      </c>
      <c r="D11" s="13" t="str">
        <f t="shared" si="2"/>
        <v>8376pF</v>
      </c>
      <c r="E11" s="3"/>
      <c r="F11" s="6">
        <v>4</v>
      </c>
      <c r="G11" s="7">
        <f t="shared" si="3"/>
        <v>0.5167518067414452</v>
      </c>
      <c r="H11" s="8">
        <f t="shared" si="4"/>
        <v>0.6</v>
      </c>
      <c r="I11" s="13" t="str">
        <f t="shared" si="5"/>
        <v>3890pF</v>
      </c>
      <c r="J11" s="3"/>
      <c r="K11" s="6">
        <v>4</v>
      </c>
      <c r="L11" s="7">
        <f t="shared" si="6"/>
        <v>0.6559991958761857</v>
      </c>
      <c r="M11" s="8">
        <f t="shared" si="7"/>
        <v>0.6</v>
      </c>
      <c r="N11" s="13" t="str">
        <f t="shared" si="8"/>
        <v>3064pF</v>
      </c>
      <c r="O11" s="3"/>
      <c r="P11" s="6">
        <v>4</v>
      </c>
      <c r="Q11" s="7">
        <f t="shared" si="9"/>
        <v>0.935040823625939</v>
      </c>
      <c r="R11" s="8">
        <f t="shared" si="10"/>
        <v>0.6</v>
      </c>
      <c r="S11" s="13" t="str">
        <f t="shared" si="11"/>
        <v>2150pF</v>
      </c>
      <c r="T11" s="3"/>
      <c r="U11" s="6">
        <v>4</v>
      </c>
      <c r="V11" s="7">
        <f t="shared" si="12"/>
        <v>1.3541764848869948</v>
      </c>
      <c r="W11" s="8">
        <f t="shared" si="13"/>
        <v>0.6</v>
      </c>
      <c r="X11" s="13" t="str">
        <f t="shared" si="14"/>
        <v>1484pF</v>
      </c>
    </row>
    <row r="12" spans="1:24" ht="12" customHeight="1">
      <c r="A12" s="6">
        <v>5</v>
      </c>
      <c r="B12" s="7">
        <f t="shared" si="0"/>
        <v>0.3620709482458457</v>
      </c>
      <c r="C12" s="8">
        <f t="shared" si="1"/>
        <v>0.75</v>
      </c>
      <c r="D12" s="13" t="str">
        <f t="shared" si="2"/>
        <v>5551pF</v>
      </c>
      <c r="E12" s="3"/>
      <c r="F12" s="6">
        <v>5</v>
      </c>
      <c r="G12" s="7">
        <f t="shared" si="3"/>
        <v>0.7922389362328539</v>
      </c>
      <c r="H12" s="8">
        <f t="shared" si="4"/>
        <v>0.75</v>
      </c>
      <c r="I12" s="13" t="str">
        <f t="shared" si="5"/>
        <v>2537pF</v>
      </c>
      <c r="J12" s="3"/>
      <c r="K12" s="6">
        <v>5</v>
      </c>
      <c r="L12" s="7">
        <f t="shared" si="6"/>
        <v>1.0092808725418851</v>
      </c>
      <c r="M12" s="8">
        <f t="shared" si="7"/>
        <v>0.75</v>
      </c>
      <c r="N12" s="13" t="str">
        <f t="shared" si="8"/>
        <v>1992pF</v>
      </c>
      <c r="O12" s="3"/>
      <c r="P12" s="6">
        <v>5</v>
      </c>
      <c r="Q12" s="7">
        <f t="shared" si="9"/>
        <v>1.444640184508501</v>
      </c>
      <c r="R12" s="8">
        <f t="shared" si="10"/>
        <v>0.75</v>
      </c>
      <c r="S12" s="13" t="str">
        <f t="shared" si="11"/>
        <v>1391pF</v>
      </c>
      <c r="T12" s="3"/>
      <c r="U12" s="6">
        <v>5</v>
      </c>
      <c r="V12" s="7">
        <f t="shared" si="12"/>
        <v>2.09903085908584</v>
      </c>
      <c r="W12" s="8">
        <f t="shared" si="13"/>
        <v>0.75</v>
      </c>
      <c r="X12" s="13" t="str">
        <f t="shared" si="14"/>
        <v>958pF</v>
      </c>
    </row>
    <row r="13" spans="1:24" ht="12" customHeight="1">
      <c r="A13" s="6">
        <v>6</v>
      </c>
      <c r="B13" s="7">
        <f t="shared" si="0"/>
        <v>0.5040518196773868</v>
      </c>
      <c r="C13" s="8">
        <f t="shared" si="1"/>
        <v>0.8999999999999999</v>
      </c>
      <c r="D13" s="13" t="str">
        <f t="shared" si="2"/>
        <v>3988pF</v>
      </c>
      <c r="E13" s="3"/>
      <c r="F13" s="6">
        <v>6</v>
      </c>
      <c r="G13" s="7">
        <f t="shared" si="3"/>
        <v>1.1197639389869987</v>
      </c>
      <c r="H13" s="8">
        <f t="shared" si="4"/>
        <v>0.8999999999999999</v>
      </c>
      <c r="I13" s="13" t="str">
        <f t="shared" si="5"/>
        <v>1795pF</v>
      </c>
      <c r="J13" s="3"/>
      <c r="K13" s="6">
        <v>6</v>
      </c>
      <c r="L13" s="7">
        <f t="shared" si="6"/>
        <v>1.4314143936438968</v>
      </c>
      <c r="M13" s="8">
        <f t="shared" si="7"/>
        <v>0.8999999999999999</v>
      </c>
      <c r="N13" s="13" t="str">
        <f t="shared" si="8"/>
        <v>1404pF</v>
      </c>
      <c r="O13" s="3"/>
      <c r="P13" s="6">
        <v>6</v>
      </c>
      <c r="Q13" s="7">
        <f t="shared" si="9"/>
        <v>2.0572437100670116</v>
      </c>
      <c r="R13" s="8">
        <f t="shared" si="10"/>
        <v>0.8999999999999999</v>
      </c>
      <c r="S13" s="13" t="str">
        <f t="shared" si="11"/>
        <v>977pF</v>
      </c>
      <c r="T13" s="3"/>
      <c r="U13" s="6">
        <v>6</v>
      </c>
      <c r="V13" s="7">
        <f t="shared" si="12"/>
        <v>2.9986960857272407</v>
      </c>
      <c r="W13" s="8">
        <f t="shared" si="13"/>
        <v>0.8999999999999999</v>
      </c>
      <c r="X13" s="13" t="str">
        <f t="shared" si="14"/>
        <v>670pF</v>
      </c>
    </row>
    <row r="14" spans="1:24" ht="12" customHeight="1">
      <c r="A14" s="6">
        <v>7</v>
      </c>
      <c r="B14" s="7">
        <f t="shared" si="0"/>
        <v>0.6639996887670846</v>
      </c>
      <c r="C14" s="8">
        <f t="shared" si="1"/>
        <v>1.05</v>
      </c>
      <c r="D14" s="13" t="str">
        <f t="shared" si="2"/>
        <v>3027pF</v>
      </c>
      <c r="E14" s="3"/>
      <c r="F14" s="6">
        <v>7</v>
      </c>
      <c r="G14" s="7">
        <f t="shared" si="3"/>
        <v>1.4964971242238039</v>
      </c>
      <c r="H14" s="8">
        <f t="shared" si="4"/>
        <v>1.05</v>
      </c>
      <c r="I14" s="13" t="str">
        <f t="shared" si="5"/>
        <v>1343pF</v>
      </c>
      <c r="J14" s="3"/>
      <c r="K14" s="6">
        <v>7</v>
      </c>
      <c r="L14" s="7">
        <f t="shared" si="6"/>
        <v>1.9193265792792444</v>
      </c>
      <c r="M14" s="8">
        <f t="shared" si="7"/>
        <v>1.05</v>
      </c>
      <c r="N14" s="13" t="str">
        <f t="shared" si="8"/>
        <v>1047pF</v>
      </c>
      <c r="O14" s="3"/>
      <c r="P14" s="6">
        <v>7</v>
      </c>
      <c r="Q14" s="7">
        <f t="shared" si="9"/>
        <v>2.769466714254933</v>
      </c>
      <c r="R14" s="8">
        <f t="shared" si="10"/>
        <v>1.05</v>
      </c>
      <c r="S14" s="13" t="str">
        <f t="shared" si="11"/>
        <v>726pF</v>
      </c>
      <c r="T14" s="3"/>
      <c r="U14" s="6">
        <v>7</v>
      </c>
      <c r="V14" s="7">
        <f t="shared" si="12"/>
        <v>4.049527401918993</v>
      </c>
      <c r="W14" s="8">
        <f t="shared" si="13"/>
        <v>1.05</v>
      </c>
      <c r="X14" s="13" t="str">
        <f t="shared" si="14"/>
        <v>496pF</v>
      </c>
    </row>
    <row r="15" spans="1:24" ht="12" customHeight="1">
      <c r="A15" s="6">
        <v>8</v>
      </c>
      <c r="B15" s="7">
        <f>($B$5*A15*A15/(0.709*$C$3+1.57*C15))</f>
        <v>0.8402346079440705</v>
      </c>
      <c r="C15" s="8">
        <f t="shared" si="1"/>
        <v>1.2</v>
      </c>
      <c r="D15" s="13" t="str">
        <f t="shared" si="2"/>
        <v>2392pF</v>
      </c>
      <c r="E15" s="3"/>
      <c r="F15" s="6">
        <v>8</v>
      </c>
      <c r="G15" s="7">
        <f t="shared" si="3"/>
        <v>1.9198103107424842</v>
      </c>
      <c r="H15" s="8">
        <f t="shared" si="4"/>
        <v>1.2</v>
      </c>
      <c r="I15" s="13" t="str">
        <f t="shared" si="5"/>
        <v>1047pF</v>
      </c>
      <c r="J15" s="3"/>
      <c r="K15" s="6">
        <v>8</v>
      </c>
      <c r="L15" s="7">
        <f t="shared" si="6"/>
        <v>2.470124462161275</v>
      </c>
      <c r="M15" s="8">
        <f t="shared" si="7"/>
        <v>1.2</v>
      </c>
      <c r="N15" s="13" t="str">
        <f t="shared" si="8"/>
        <v>814pF</v>
      </c>
      <c r="O15" s="3"/>
      <c r="P15" s="6">
        <v>8</v>
      </c>
      <c r="Q15" s="7">
        <f t="shared" si="9"/>
        <v>3.578071197364331</v>
      </c>
      <c r="R15" s="8">
        <f t="shared" si="10"/>
        <v>1.2</v>
      </c>
      <c r="S15" s="13" t="str">
        <f t="shared" si="11"/>
        <v>562pF</v>
      </c>
      <c r="T15" s="3"/>
      <c r="U15" s="6">
        <v>8</v>
      </c>
      <c r="V15" s="7">
        <f t="shared" si="12"/>
        <v>5.247993567009486</v>
      </c>
      <c r="W15" s="8">
        <f t="shared" si="13"/>
        <v>1.2</v>
      </c>
      <c r="X15" s="13" t="str">
        <f t="shared" si="14"/>
        <v>383pF</v>
      </c>
    </row>
    <row r="16" spans="1:24" ht="12" customHeight="1">
      <c r="A16" s="6">
        <v>9</v>
      </c>
      <c r="B16" s="7">
        <f t="shared" si="0"/>
        <v>1.0312797369482312</v>
      </c>
      <c r="C16" s="8">
        <f t="shared" si="1"/>
        <v>1.3499999999999999</v>
      </c>
      <c r="D16" s="13" t="str">
        <f t="shared" si="2"/>
        <v>1949pF</v>
      </c>
      <c r="E16" s="3"/>
      <c r="F16" s="6">
        <v>9</v>
      </c>
      <c r="G16" s="7">
        <f t="shared" si="3"/>
        <v>2.3872592031588047</v>
      </c>
      <c r="H16" s="8">
        <f t="shared" si="4"/>
        <v>1.3499999999999999</v>
      </c>
      <c r="I16" s="13" t="str">
        <f t="shared" si="5"/>
        <v>842pF</v>
      </c>
      <c r="J16" s="3"/>
      <c r="K16" s="6">
        <v>9</v>
      </c>
      <c r="L16" s="7">
        <f t="shared" si="6"/>
        <v>3.081082268793576</v>
      </c>
      <c r="M16" s="8">
        <f t="shared" si="7"/>
        <v>1.3499999999999999</v>
      </c>
      <c r="N16" s="13" t="str">
        <f t="shared" si="8"/>
        <v>652pF</v>
      </c>
      <c r="O16" s="3"/>
      <c r="P16" s="6">
        <v>9</v>
      </c>
      <c r="Q16" s="7">
        <f t="shared" si="9"/>
        <v>4.479957984789102</v>
      </c>
      <c r="R16" s="8">
        <f t="shared" si="10"/>
        <v>1.3499999999999999</v>
      </c>
      <c r="S16" s="13" t="str">
        <f t="shared" si="11"/>
        <v>449pF</v>
      </c>
      <c r="T16" s="3"/>
      <c r="U16" s="6">
        <v>9</v>
      </c>
      <c r="V16" s="7">
        <f t="shared" si="12"/>
        <v>6.590672476937074</v>
      </c>
      <c r="W16" s="8">
        <f t="shared" si="13"/>
        <v>1.3499999999999999</v>
      </c>
      <c r="X16" s="13" t="str">
        <f t="shared" si="14"/>
        <v>305pF</v>
      </c>
    </row>
    <row r="17" spans="1:24" ht="12" customHeight="1">
      <c r="A17" s="6">
        <v>10</v>
      </c>
      <c r="B17" s="7">
        <f t="shared" si="0"/>
        <v>1.235831548528676</v>
      </c>
      <c r="C17" s="8">
        <f t="shared" si="1"/>
        <v>1.5</v>
      </c>
      <c r="D17" s="13" t="str">
        <f t="shared" si="2"/>
        <v>1626pF</v>
      </c>
      <c r="E17" s="3"/>
      <c r="F17" s="6">
        <v>10</v>
      </c>
      <c r="G17" s="7">
        <f t="shared" si="3"/>
        <v>2.8965675859667654</v>
      </c>
      <c r="H17" s="8">
        <f t="shared" si="4"/>
        <v>1.5</v>
      </c>
      <c r="I17" s="13" t="str">
        <f t="shared" si="5"/>
        <v>694pF</v>
      </c>
      <c r="J17" s="3"/>
      <c r="K17" s="6">
        <v>10</v>
      </c>
      <c r="L17" s="7">
        <f t="shared" si="6"/>
        <v>3.7496295131689146</v>
      </c>
      <c r="M17" s="8">
        <f t="shared" si="7"/>
        <v>1.5</v>
      </c>
      <c r="N17" s="13" t="str">
        <f t="shared" si="8"/>
        <v>536pF</v>
      </c>
      <c r="O17" s="3"/>
      <c r="P17" s="6">
        <v>10</v>
      </c>
      <c r="Q17" s="7">
        <f t="shared" si="9"/>
        <v>5.472159365987576</v>
      </c>
      <c r="R17" s="8">
        <f t="shared" si="10"/>
        <v>1.5</v>
      </c>
      <c r="S17" s="13" t="str">
        <f t="shared" si="11"/>
        <v>367pF</v>
      </c>
      <c r="T17" s="3"/>
      <c r="U17" s="6">
        <v>10</v>
      </c>
      <c r="V17" s="7">
        <f t="shared" si="12"/>
        <v>8.074246980335081</v>
      </c>
      <c r="W17" s="8">
        <f t="shared" si="13"/>
        <v>1.5</v>
      </c>
      <c r="X17" s="13" t="str">
        <f t="shared" si="14"/>
        <v>249pF</v>
      </c>
    </row>
    <row r="18" spans="1:24" ht="12" customHeight="1">
      <c r="A18" s="6">
        <v>11</v>
      </c>
      <c r="B18" s="7">
        <f t="shared" si="0"/>
        <v>1.4527351293734356</v>
      </c>
      <c r="C18" s="8">
        <f t="shared" si="1"/>
        <v>1.65</v>
      </c>
      <c r="D18" s="13" t="str">
        <f t="shared" si="2"/>
        <v>1384pF</v>
      </c>
      <c r="E18" s="3"/>
      <c r="F18" s="6">
        <v>11</v>
      </c>
      <c r="G18" s="7">
        <f t="shared" si="3"/>
        <v>3.445613120369733</v>
      </c>
      <c r="H18" s="8">
        <f t="shared" si="4"/>
        <v>1.65</v>
      </c>
      <c r="I18" s="13" t="str">
        <f t="shared" si="5"/>
        <v>583pF</v>
      </c>
      <c r="J18" s="3"/>
      <c r="K18" s="6">
        <v>11</v>
      </c>
      <c r="L18" s="7">
        <f t="shared" si="6"/>
        <v>4.473340093634661</v>
      </c>
      <c r="M18" s="8">
        <f t="shared" si="7"/>
        <v>1.65</v>
      </c>
      <c r="N18" s="13" t="str">
        <f t="shared" si="8"/>
        <v>449pF</v>
      </c>
      <c r="O18" s="3"/>
      <c r="P18" s="6">
        <v>11</v>
      </c>
      <c r="Q18" s="7">
        <f t="shared" si="9"/>
        <v>6.551832196902671</v>
      </c>
      <c r="R18" s="8">
        <f t="shared" si="10"/>
        <v>1.65</v>
      </c>
      <c r="S18" s="13" t="str">
        <f t="shared" si="11"/>
        <v>307pF</v>
      </c>
      <c r="T18" s="3"/>
      <c r="U18" s="6">
        <v>11</v>
      </c>
      <c r="V18" s="7">
        <f t="shared" si="12"/>
        <v>9.695500885646446</v>
      </c>
      <c r="W18" s="8">
        <f t="shared" si="13"/>
        <v>1.65</v>
      </c>
      <c r="X18" s="13" t="str">
        <f t="shared" si="14"/>
        <v>207pF</v>
      </c>
    </row>
    <row r="19" spans="1:24" ht="12" customHeight="1">
      <c r="A19" s="6">
        <v>12</v>
      </c>
      <c r="B19" s="7">
        <f t="shared" si="0"/>
        <v>1.6809635878626903</v>
      </c>
      <c r="C19" s="8">
        <f t="shared" si="1"/>
        <v>1.7999999999999998</v>
      </c>
      <c r="D19" s="13" t="str">
        <f t="shared" si="2"/>
        <v>1196pF</v>
      </c>
      <c r="E19" s="3"/>
      <c r="F19" s="6">
        <v>12</v>
      </c>
      <c r="G19" s="7">
        <f t="shared" si="3"/>
        <v>4.032414557419094</v>
      </c>
      <c r="H19" s="8">
        <f t="shared" si="4"/>
        <v>1.7999999999999998</v>
      </c>
      <c r="I19" s="13" t="str">
        <f t="shared" si="5"/>
        <v>498pF</v>
      </c>
      <c r="J19" s="3"/>
      <c r="K19" s="6">
        <v>12</v>
      </c>
      <c r="L19" s="7">
        <f t="shared" si="6"/>
        <v>5.249922295681356</v>
      </c>
      <c r="M19" s="8">
        <f t="shared" si="7"/>
        <v>1.7999999999999998</v>
      </c>
      <c r="N19" s="13" t="str">
        <f t="shared" si="8"/>
        <v>383pF</v>
      </c>
      <c r="O19" s="3"/>
      <c r="P19" s="6">
        <v>12</v>
      </c>
      <c r="Q19" s="7">
        <f t="shared" si="9"/>
        <v>7.7162514321501</v>
      </c>
      <c r="R19" s="8">
        <f t="shared" si="10"/>
        <v>1.7999999999999998</v>
      </c>
      <c r="S19" s="13" t="str">
        <f t="shared" si="11"/>
        <v>260pF</v>
      </c>
      <c r="T19" s="3"/>
      <c r="U19" s="6">
        <v>12</v>
      </c>
      <c r="V19" s="9">
        <f t="shared" si="12"/>
        <v>11.451315149151174</v>
      </c>
      <c r="W19" s="8">
        <f t="shared" si="13"/>
        <v>1.7999999999999998</v>
      </c>
      <c r="X19" s="13" t="str">
        <f t="shared" si="14"/>
        <v>176pF</v>
      </c>
    </row>
    <row r="20" spans="1:24" ht="12" customHeight="1">
      <c r="A20" s="6">
        <v>13</v>
      </c>
      <c r="B20" s="7">
        <f t="shared" si="0"/>
        <v>1.9196007934581851</v>
      </c>
      <c r="C20" s="8">
        <f t="shared" si="1"/>
        <v>1.95</v>
      </c>
      <c r="D20" s="13" t="str">
        <f t="shared" si="2"/>
        <v>1047pF</v>
      </c>
      <c r="E20" s="3"/>
      <c r="F20" s="6">
        <v>13</v>
      </c>
      <c r="G20" s="7">
        <f t="shared" si="3"/>
        <v>4.655120205384626</v>
      </c>
      <c r="H20" s="8">
        <f t="shared" si="4"/>
        <v>1.95</v>
      </c>
      <c r="I20" s="13" t="str">
        <f t="shared" si="5"/>
        <v>432pF</v>
      </c>
      <c r="J20" s="3"/>
      <c r="K20" s="6">
        <v>13</v>
      </c>
      <c r="L20" s="7">
        <f t="shared" si="6"/>
        <v>6.077209614037012</v>
      </c>
      <c r="M20" s="8">
        <f t="shared" si="7"/>
        <v>1.95</v>
      </c>
      <c r="N20" s="13" t="str">
        <f t="shared" si="8"/>
        <v>331pF</v>
      </c>
      <c r="O20" s="3"/>
      <c r="P20" s="6">
        <v>13</v>
      </c>
      <c r="Q20" s="7">
        <f t="shared" si="9"/>
        <v>8.96280405605523</v>
      </c>
      <c r="R20" s="8">
        <f t="shared" si="10"/>
        <v>1.95</v>
      </c>
      <c r="S20" s="13" t="str">
        <f t="shared" si="11"/>
        <v>224pF</v>
      </c>
      <c r="T20" s="3"/>
      <c r="U20" s="6">
        <v>13</v>
      </c>
      <c r="V20" s="7">
        <f t="shared" si="12"/>
        <v>13.33866423441518</v>
      </c>
      <c r="W20" s="8">
        <f t="shared" si="13"/>
        <v>1.95</v>
      </c>
      <c r="X20" s="13" t="str">
        <f t="shared" si="14"/>
        <v>151pF</v>
      </c>
    </row>
    <row r="21" spans="1:24" ht="12" customHeight="1">
      <c r="A21" s="6">
        <v>14</v>
      </c>
      <c r="B21" s="7">
        <f t="shared" si="0"/>
        <v>2.167826835374933</v>
      </c>
      <c r="C21" s="8">
        <f t="shared" si="1"/>
        <v>2.1</v>
      </c>
      <c r="D21" s="13" t="str">
        <f t="shared" si="2"/>
        <v>927pF</v>
      </c>
      <c r="E21" s="3"/>
      <c r="F21" s="6">
        <v>14</v>
      </c>
      <c r="G21" s="7">
        <f t="shared" si="3"/>
        <v>5.311997510136677</v>
      </c>
      <c r="H21" s="8">
        <f t="shared" si="4"/>
        <v>2.1</v>
      </c>
      <c r="I21" s="13" t="str">
        <f t="shared" si="5"/>
        <v>378pF</v>
      </c>
      <c r="J21" s="3"/>
      <c r="K21" s="6">
        <v>14</v>
      </c>
      <c r="L21" s="7">
        <f t="shared" si="6"/>
        <v>6.953152316786982</v>
      </c>
      <c r="M21" s="8">
        <f t="shared" si="7"/>
        <v>2.1</v>
      </c>
      <c r="N21" s="13" t="str">
        <f t="shared" si="8"/>
        <v>289pF</v>
      </c>
      <c r="O21" s="3"/>
      <c r="P21" s="6">
        <v>14</v>
      </c>
      <c r="Q21" s="7">
        <f t="shared" si="9"/>
        <v>10.2889833841355</v>
      </c>
      <c r="R21" s="8">
        <f t="shared" si="10"/>
        <v>2.1</v>
      </c>
      <c r="S21" s="13" t="str">
        <f t="shared" si="11"/>
        <v>195pF</v>
      </c>
      <c r="T21" s="3"/>
      <c r="U21" s="6">
        <v>14</v>
      </c>
      <c r="V21" s="7">
        <f t="shared" si="12"/>
        <v>15.354612634233956</v>
      </c>
      <c r="W21" s="8">
        <f t="shared" si="13"/>
        <v>2.1</v>
      </c>
      <c r="X21" s="13" t="str">
        <f t="shared" si="14"/>
        <v>131pF</v>
      </c>
    </row>
    <row r="22" spans="1:24" ht="12" customHeight="1">
      <c r="A22" s="6">
        <v>15</v>
      </c>
      <c r="B22" s="7">
        <f t="shared" si="0"/>
        <v>2.4249057135193963</v>
      </c>
      <c r="C22" s="8">
        <f t="shared" si="1"/>
        <v>2.25</v>
      </c>
      <c r="D22" s="13" t="str">
        <f t="shared" si="2"/>
        <v>829pF</v>
      </c>
      <c r="E22" s="3"/>
      <c r="F22" s="6">
        <v>15</v>
      </c>
      <c r="G22" s="7">
        <f t="shared" si="3"/>
        <v>6.00142362520466</v>
      </c>
      <c r="H22" s="8">
        <f t="shared" si="4"/>
        <v>2.25</v>
      </c>
      <c r="I22" s="13" t="str">
        <f t="shared" si="5"/>
        <v>335pF</v>
      </c>
      <c r="J22" s="3"/>
      <c r="K22" s="6">
        <v>15</v>
      </c>
      <c r="L22" s="7">
        <f t="shared" si="6"/>
        <v>7.875809682459169</v>
      </c>
      <c r="M22" s="8">
        <f t="shared" si="7"/>
        <v>2.25</v>
      </c>
      <c r="N22" s="13" t="str">
        <f t="shared" si="8"/>
        <v>255pF</v>
      </c>
      <c r="O22" s="3"/>
      <c r="P22" s="6">
        <v>15</v>
      </c>
      <c r="Q22" s="9">
        <f t="shared" si="9"/>
        <v>11.692383708913756</v>
      </c>
      <c r="R22" s="8">
        <f t="shared" si="10"/>
        <v>2.25</v>
      </c>
      <c r="S22" s="13" t="str">
        <f t="shared" si="11"/>
        <v>172pF</v>
      </c>
      <c r="T22" s="3"/>
      <c r="U22" s="6">
        <v>15</v>
      </c>
      <c r="V22" s="7">
        <f t="shared" si="12"/>
        <v>17.49631154667185</v>
      </c>
      <c r="W22" s="8">
        <f t="shared" si="13"/>
        <v>2.25</v>
      </c>
      <c r="X22" s="13" t="str">
        <f t="shared" si="14"/>
        <v>115pF</v>
      </c>
    </row>
    <row r="23" spans="1:24" ht="12" customHeight="1">
      <c r="A23" s="6">
        <v>16</v>
      </c>
      <c r="B23" s="7">
        <f t="shared" si="0"/>
        <v>2.6901748718751675</v>
      </c>
      <c r="C23" s="8">
        <f t="shared" si="1"/>
        <v>2.4</v>
      </c>
      <c r="D23" s="13" t="str">
        <f t="shared" si="2"/>
        <v>747pF</v>
      </c>
      <c r="E23" s="3"/>
      <c r="F23" s="6">
        <v>16</v>
      </c>
      <c r="G23" s="7">
        <f t="shared" si="3"/>
        <v>6.721876863552564</v>
      </c>
      <c r="H23" s="8">
        <f t="shared" si="4"/>
        <v>2.4</v>
      </c>
      <c r="I23" s="13" t="str">
        <f t="shared" si="5"/>
        <v>299pF</v>
      </c>
      <c r="J23" s="3"/>
      <c r="K23" s="6">
        <v>16</v>
      </c>
      <c r="L23" s="7">
        <f t="shared" si="6"/>
        <v>8.843342848263589</v>
      </c>
      <c r="M23" s="8">
        <f t="shared" si="7"/>
        <v>2.4</v>
      </c>
      <c r="N23" s="13" t="str">
        <f t="shared" si="8"/>
        <v>227pF</v>
      </c>
      <c r="O23" s="3"/>
      <c r="P23" s="6">
        <v>16</v>
      </c>
      <c r="Q23" s="7">
        <f t="shared" si="9"/>
        <v>13.170695266030668</v>
      </c>
      <c r="R23" s="8">
        <f t="shared" si="10"/>
        <v>2.4</v>
      </c>
      <c r="S23" s="13" t="str">
        <f t="shared" si="11"/>
        <v>153pF</v>
      </c>
      <c r="T23" s="3"/>
      <c r="U23" s="6">
        <v>16</v>
      </c>
      <c r="V23" s="7">
        <f t="shared" si="12"/>
        <v>19.7609956972902</v>
      </c>
      <c r="W23" s="8">
        <f t="shared" si="13"/>
        <v>2.4</v>
      </c>
      <c r="X23" s="13" t="str">
        <f t="shared" si="14"/>
        <v>102pF</v>
      </c>
    </row>
    <row r="24" spans="1:24" ht="12" customHeight="1">
      <c r="A24" s="6">
        <v>17</v>
      </c>
      <c r="B24" s="7">
        <f t="shared" si="0"/>
        <v>2.9630362604221667</v>
      </c>
      <c r="C24" s="8">
        <f t="shared" si="1"/>
        <v>2.55</v>
      </c>
      <c r="D24" s="13" t="str">
        <f t="shared" si="2"/>
        <v>678pF</v>
      </c>
      <c r="E24" s="3"/>
      <c r="F24" s="6">
        <v>17</v>
      </c>
      <c r="G24" s="7">
        <f t="shared" si="3"/>
        <v>7.471928936364795</v>
      </c>
      <c r="H24" s="8">
        <f t="shared" si="4"/>
        <v>2.55</v>
      </c>
      <c r="I24" s="13" t="str">
        <f t="shared" si="5"/>
        <v>269pF</v>
      </c>
      <c r="J24" s="3"/>
      <c r="K24" s="6">
        <v>17</v>
      </c>
      <c r="L24" s="7">
        <f t="shared" si="6"/>
        <v>9.854008214079618</v>
      </c>
      <c r="M24" s="8">
        <f t="shared" si="7"/>
        <v>2.55</v>
      </c>
      <c r="N24" s="13" t="str">
        <f t="shared" si="8"/>
        <v>204pF</v>
      </c>
      <c r="O24" s="3"/>
      <c r="P24" s="6">
        <v>17</v>
      </c>
      <c r="Q24" s="7">
        <f t="shared" si="9"/>
        <v>14.721699498522558</v>
      </c>
      <c r="R24" s="8">
        <f t="shared" si="10"/>
        <v>2.55</v>
      </c>
      <c r="S24" s="13" t="str">
        <f t="shared" si="11"/>
        <v>137pF</v>
      </c>
      <c r="T24" s="3"/>
      <c r="U24" s="6">
        <v>17</v>
      </c>
      <c r="V24" s="7">
        <f t="shared" si="12"/>
        <v>22.145980300117937</v>
      </c>
      <c r="W24" s="8">
        <f t="shared" si="13"/>
        <v>2.55</v>
      </c>
      <c r="X24" s="13" t="str">
        <f t="shared" si="14"/>
        <v>91pF</v>
      </c>
    </row>
    <row r="25" spans="1:24" ht="12" customHeight="1">
      <c r="A25" s="6">
        <v>18</v>
      </c>
      <c r="B25" s="7">
        <f t="shared" si="0"/>
        <v>3.242948671347853</v>
      </c>
      <c r="C25" s="8">
        <f t="shared" si="1"/>
        <v>2.6999999999999997</v>
      </c>
      <c r="D25" s="13" t="str">
        <f t="shared" si="2"/>
        <v>620pF</v>
      </c>
      <c r="E25" s="3"/>
      <c r="F25" s="6">
        <v>18</v>
      </c>
      <c r="G25" s="7">
        <f t="shared" si="3"/>
        <v>8.25023789558585</v>
      </c>
      <c r="H25" s="8">
        <f t="shared" si="4"/>
        <v>2.6999999999999997</v>
      </c>
      <c r="I25" s="13" t="str">
        <f t="shared" si="5"/>
        <v>244pF</v>
      </c>
      <c r="J25" s="3"/>
      <c r="K25" s="6">
        <v>18</v>
      </c>
      <c r="L25" s="7">
        <f t="shared" si="6"/>
        <v>10.906151352451465</v>
      </c>
      <c r="M25" s="8">
        <f t="shared" si="7"/>
        <v>2.6999999999999997</v>
      </c>
      <c r="N25" s="13" t="str">
        <f t="shared" si="8"/>
        <v>184pF</v>
      </c>
      <c r="O25" s="3"/>
      <c r="P25" s="6">
        <v>18</v>
      </c>
      <c r="Q25" s="7">
        <f t="shared" si="9"/>
        <v>16.343264598861605</v>
      </c>
      <c r="R25" s="8">
        <f t="shared" si="10"/>
        <v>2.6999999999999997</v>
      </c>
      <c r="S25" s="13" t="str">
        <f t="shared" si="11"/>
        <v>123pF</v>
      </c>
      <c r="T25" s="3"/>
      <c r="U25" s="6">
        <v>18</v>
      </c>
      <c r="V25" s="7">
        <f t="shared" si="12"/>
        <v>24.64865815034861</v>
      </c>
      <c r="W25" s="8">
        <f t="shared" si="13"/>
        <v>2.6999999999999997</v>
      </c>
      <c r="X25" s="13" t="str">
        <f t="shared" si="14"/>
        <v>82pF</v>
      </c>
    </row>
    <row r="26" spans="1:24" ht="12" customHeight="1">
      <c r="A26" s="6">
        <v>19</v>
      </c>
      <c r="B26" s="7">
        <f t="shared" si="0"/>
        <v>3.5294211425164583</v>
      </c>
      <c r="C26" s="8">
        <f t="shared" si="1"/>
        <v>2.85</v>
      </c>
      <c r="D26" s="13" t="str">
        <f t="shared" si="2"/>
        <v>569pF</v>
      </c>
      <c r="E26" s="3"/>
      <c r="F26" s="6">
        <v>19</v>
      </c>
      <c r="G26" s="7">
        <f t="shared" si="3"/>
        <v>9.055541706873154</v>
      </c>
      <c r="H26" s="8">
        <f t="shared" si="4"/>
        <v>2.85</v>
      </c>
      <c r="I26" s="13" t="str">
        <f t="shared" si="5"/>
        <v>222pF</v>
      </c>
      <c r="J26" s="3"/>
      <c r="K26" s="6">
        <v>19</v>
      </c>
      <c r="L26" s="9">
        <f t="shared" si="6"/>
        <v>11.998201379875917</v>
      </c>
      <c r="M26" s="8">
        <f t="shared" si="7"/>
        <v>2.85</v>
      </c>
      <c r="N26" s="13" t="str">
        <f t="shared" si="8"/>
        <v>168pF</v>
      </c>
      <c r="O26" s="3"/>
      <c r="P26" s="6">
        <v>19</v>
      </c>
      <c r="Q26" s="7">
        <f t="shared" si="9"/>
        <v>18.033341309935864</v>
      </c>
      <c r="R26" s="8">
        <f t="shared" si="10"/>
        <v>2.85</v>
      </c>
      <c r="S26" s="13" t="str">
        <f t="shared" si="11"/>
        <v>111pF</v>
      </c>
      <c r="T26" s="3"/>
      <c r="U26" s="6">
        <v>19</v>
      </c>
      <c r="V26" s="7">
        <f t="shared" si="12"/>
        <v>27.266496842150215</v>
      </c>
      <c r="W26" s="8">
        <f t="shared" si="13"/>
        <v>2.85</v>
      </c>
      <c r="X26" s="13" t="str">
        <f t="shared" si="14"/>
        <v>74pF</v>
      </c>
    </row>
    <row r="27" spans="1:24" ht="12" customHeight="1">
      <c r="A27" s="6">
        <v>20</v>
      </c>
      <c r="B27" s="7">
        <f t="shared" si="0"/>
        <v>3.8220072587322984</v>
      </c>
      <c r="C27" s="8">
        <f t="shared" si="1"/>
        <v>3</v>
      </c>
      <c r="D27" s="13" t="str">
        <f t="shared" si="2"/>
        <v>526pF</v>
      </c>
      <c r="E27" s="3"/>
      <c r="F27" s="6">
        <v>20</v>
      </c>
      <c r="G27" s="7">
        <f t="shared" si="3"/>
        <v>9.886652388229408</v>
      </c>
      <c r="H27" s="8">
        <f t="shared" si="4"/>
        <v>3</v>
      </c>
      <c r="I27" s="13" t="str">
        <f t="shared" si="5"/>
        <v>203pF</v>
      </c>
      <c r="J27" s="3"/>
      <c r="K27" s="6">
        <v>20</v>
      </c>
      <c r="L27" s="7">
        <f t="shared" si="6"/>
        <v>13.128665749126098</v>
      </c>
      <c r="M27" s="8">
        <f t="shared" si="7"/>
        <v>3</v>
      </c>
      <c r="N27" s="13" t="str">
        <f t="shared" si="8"/>
        <v>153pF</v>
      </c>
      <c r="O27" s="3"/>
      <c r="P27" s="6">
        <v>20</v>
      </c>
      <c r="Q27" s="7">
        <f t="shared" si="9"/>
        <v>19.78995896758995</v>
      </c>
      <c r="R27" s="8">
        <f t="shared" si="10"/>
        <v>3</v>
      </c>
      <c r="S27" s="13" t="str">
        <f t="shared" si="11"/>
        <v>102pF</v>
      </c>
      <c r="T27" s="3"/>
      <c r="U27" s="6">
        <v>20</v>
      </c>
      <c r="V27" s="7">
        <f t="shared" si="12"/>
        <v>29.997036105351317</v>
      </c>
      <c r="W27" s="8">
        <f t="shared" si="13"/>
        <v>3</v>
      </c>
      <c r="X27" s="13" t="str">
        <f t="shared" si="14"/>
        <v>67pF</v>
      </c>
    </row>
    <row r="28" spans="1:24" ht="12" customHeight="1">
      <c r="A28" s="6">
        <v>21</v>
      </c>
      <c r="B28" s="7">
        <f t="shared" si="0"/>
        <v>4.120300211403343</v>
      </c>
      <c r="C28" s="8">
        <f t="shared" si="1"/>
        <v>3.15</v>
      </c>
      <c r="D28" s="13" t="str">
        <f t="shared" si="2"/>
        <v>488pF</v>
      </c>
      <c r="E28" s="3"/>
      <c r="F28" s="6">
        <v>21</v>
      </c>
      <c r="G28" s="7">
        <f t="shared" si="3"/>
        <v>10.742450657067433</v>
      </c>
      <c r="H28" s="8">
        <f t="shared" si="4"/>
        <v>3.15</v>
      </c>
      <c r="I28" s="13" t="str">
        <f t="shared" si="5"/>
        <v>187pF</v>
      </c>
      <c r="J28" s="3"/>
      <c r="K28" s="6">
        <v>21</v>
      </c>
      <c r="L28" s="7">
        <f t="shared" si="6"/>
        <v>14.296125426320552</v>
      </c>
      <c r="M28" s="8">
        <f t="shared" si="7"/>
        <v>3.15</v>
      </c>
      <c r="N28" s="13" t="str">
        <f t="shared" si="8"/>
        <v>141pF</v>
      </c>
      <c r="O28" s="3"/>
      <c r="P28" s="6">
        <v>21</v>
      </c>
      <c r="Q28" s="7">
        <f t="shared" si="9"/>
        <v>21.61122176866796</v>
      </c>
      <c r="R28" s="8">
        <f t="shared" si="10"/>
        <v>3.15</v>
      </c>
      <c r="S28" s="13" t="str">
        <f t="shared" si="11"/>
        <v>93pF</v>
      </c>
      <c r="T28" s="3"/>
      <c r="U28" s="6">
        <v>21</v>
      </c>
      <c r="V28" s="7">
        <f t="shared" si="12"/>
        <v>32.83788525511927</v>
      </c>
      <c r="W28" s="8">
        <f t="shared" si="13"/>
        <v>3.15</v>
      </c>
      <c r="X28" s="13" t="str">
        <f t="shared" si="14"/>
        <v>61pF</v>
      </c>
    </row>
    <row r="29" spans="1:24" ht="12" customHeight="1">
      <c r="A29" s="6">
        <v>22</v>
      </c>
      <c r="B29" s="7">
        <f t="shared" si="0"/>
        <v>4.423928501409016</v>
      </c>
      <c r="C29" s="8">
        <f t="shared" si="1"/>
        <v>3.3</v>
      </c>
      <c r="D29" s="13" t="str">
        <f t="shared" si="2"/>
        <v>454pF</v>
      </c>
      <c r="E29" s="3"/>
      <c r="F29" s="6">
        <v>22</v>
      </c>
      <c r="G29" s="7">
        <f t="shared" si="3"/>
        <v>11.621881034987485</v>
      </c>
      <c r="H29" s="8">
        <f t="shared" si="4"/>
        <v>3.3</v>
      </c>
      <c r="I29" s="13" t="str">
        <f t="shared" si="5"/>
        <v>173pF</v>
      </c>
      <c r="J29" s="3"/>
      <c r="K29" s="6">
        <v>22</v>
      </c>
      <c r="L29" s="7">
        <f t="shared" si="6"/>
        <v>15.499230419978323</v>
      </c>
      <c r="M29" s="8">
        <f t="shared" si="7"/>
        <v>3.3</v>
      </c>
      <c r="N29" s="13" t="str">
        <f t="shared" si="8"/>
        <v>130pF</v>
      </c>
      <c r="O29" s="3"/>
      <c r="P29" s="6">
        <v>22</v>
      </c>
      <c r="Q29" s="7">
        <f t="shared" si="9"/>
        <v>23.495305249708494</v>
      </c>
      <c r="R29" s="8">
        <f t="shared" si="10"/>
        <v>3.3</v>
      </c>
      <c r="S29" s="13" t="str">
        <f t="shared" si="11"/>
        <v>86pF</v>
      </c>
      <c r="T29" s="3"/>
      <c r="U29" s="6">
        <v>22</v>
      </c>
      <c r="V29" s="7">
        <f t="shared" si="12"/>
        <v>35.78672074907729</v>
      </c>
      <c r="W29" s="8">
        <f t="shared" si="13"/>
        <v>3.3</v>
      </c>
      <c r="X29" s="13" t="str">
        <f t="shared" si="14"/>
        <v>56pF</v>
      </c>
    </row>
    <row r="30" spans="1:24" ht="12" customHeight="1">
      <c r="A30" s="6">
        <v>23</v>
      </c>
      <c r="B30" s="7">
        <f t="shared" si="0"/>
        <v>4.732552189548624</v>
      </c>
      <c r="C30" s="8">
        <f t="shared" si="1"/>
        <v>3.4499999999999997</v>
      </c>
      <c r="D30" s="13" t="str">
        <f t="shared" si="2"/>
        <v>425pF</v>
      </c>
      <c r="E30" s="3"/>
      <c r="F30" s="6">
        <v>23</v>
      </c>
      <c r="G30" s="9">
        <f t="shared" si="3"/>
        <v>12.523947365248032</v>
      </c>
      <c r="H30" s="8">
        <f t="shared" si="4"/>
        <v>3.4499999999999997</v>
      </c>
      <c r="I30" s="13" t="str">
        <f t="shared" si="5"/>
        <v>160pF</v>
      </c>
      <c r="J30" s="3"/>
      <c r="K30" s="6">
        <v>23</v>
      </c>
      <c r="L30" s="7">
        <f t="shared" si="6"/>
        <v>16.73669563245028</v>
      </c>
      <c r="M30" s="8">
        <f t="shared" si="7"/>
        <v>3.4499999999999997</v>
      </c>
      <c r="N30" s="13" t="str">
        <f t="shared" si="8"/>
        <v>120pF</v>
      </c>
      <c r="O30" s="3"/>
      <c r="P30" s="6">
        <v>23</v>
      </c>
      <c r="Q30" s="7">
        <f t="shared" si="9"/>
        <v>25.44045296254908</v>
      </c>
      <c r="R30" s="8">
        <f t="shared" si="10"/>
        <v>3.4499999999999997</v>
      </c>
      <c r="S30" s="13" t="str">
        <f t="shared" si="11"/>
        <v>79pF</v>
      </c>
      <c r="T30" s="3"/>
      <c r="U30" s="6">
        <v>23</v>
      </c>
      <c r="V30" s="7">
        <f t="shared" si="12"/>
        <v>38.84128384661666</v>
      </c>
      <c r="W30" s="8">
        <f t="shared" si="13"/>
        <v>3.4499999999999997</v>
      </c>
      <c r="X30" s="13" t="str">
        <f t="shared" si="14"/>
        <v>52pF</v>
      </c>
    </row>
    <row r="31" spans="1:27" ht="12" customHeight="1">
      <c r="A31" s="6">
        <v>24</v>
      </c>
      <c r="B31" s="7">
        <f t="shared" si="0"/>
        <v>5.045859614855932</v>
      </c>
      <c r="C31" s="8">
        <f t="shared" si="1"/>
        <v>3.5999999999999996</v>
      </c>
      <c r="D31" s="13" t="str">
        <f t="shared" si="2"/>
        <v>398pF</v>
      </c>
      <c r="E31" s="3"/>
      <c r="F31" s="6">
        <v>24</v>
      </c>
      <c r="G31" s="7">
        <f t="shared" si="3"/>
        <v>13.447708702901522</v>
      </c>
      <c r="H31" s="8">
        <f t="shared" si="4"/>
        <v>3.5999999999999996</v>
      </c>
      <c r="I31" s="13" t="str">
        <f t="shared" si="5"/>
        <v>149pF</v>
      </c>
      <c r="J31" s="3"/>
      <c r="K31" s="6">
        <v>24</v>
      </c>
      <c r="L31" s="7">
        <f t="shared" si="6"/>
        <v>18.007297006929633</v>
      </c>
      <c r="M31" s="8">
        <f t="shared" si="7"/>
        <v>3.5999999999999996</v>
      </c>
      <c r="N31" s="13" t="str">
        <f t="shared" si="8"/>
        <v>112pF</v>
      </c>
      <c r="O31" s="3"/>
      <c r="P31" s="6">
        <v>24</v>
      </c>
      <c r="Q31" s="7">
        <f t="shared" si="9"/>
        <v>27.444973334112298</v>
      </c>
      <c r="R31" s="8">
        <f t="shared" si="10"/>
        <v>3.5999999999999996</v>
      </c>
      <c r="S31" s="13" t="str">
        <f t="shared" si="11"/>
        <v>73pF</v>
      </c>
      <c r="T31" s="3"/>
      <c r="U31" s="6">
        <v>24</v>
      </c>
      <c r="V31" s="7">
        <f t="shared" si="12"/>
        <v>41.999378365450845</v>
      </c>
      <c r="W31" s="8">
        <f t="shared" si="13"/>
        <v>3.5999999999999996</v>
      </c>
      <c r="X31" s="13" t="str">
        <f t="shared" si="14"/>
        <v>48pF</v>
      </c>
      <c r="AA31" s="10"/>
    </row>
    <row r="32" spans="1:24" ht="12" customHeight="1">
      <c r="A32" s="6">
        <v>25</v>
      </c>
      <c r="B32" s="7">
        <f t="shared" si="0"/>
        <v>5.363564514057528</v>
      </c>
      <c r="C32" s="8">
        <f t="shared" si="1"/>
        <v>3.75</v>
      </c>
      <c r="D32" s="13" t="str">
        <f t="shared" si="2"/>
        <v>375pF</v>
      </c>
      <c r="E32" s="3"/>
      <c r="F32" s="6">
        <v>25</v>
      </c>
      <c r="G32" s="7">
        <f t="shared" si="3"/>
        <v>14.39227554194307</v>
      </c>
      <c r="H32" s="8">
        <f t="shared" si="4"/>
        <v>3.75</v>
      </c>
      <c r="I32" s="13" t="str">
        <f t="shared" si="5"/>
        <v>140pF</v>
      </c>
      <c r="J32" s="3"/>
      <c r="K32" s="6">
        <v>25</v>
      </c>
      <c r="L32" s="7">
        <f t="shared" si="6"/>
        <v>19.30986794576056</v>
      </c>
      <c r="M32" s="8">
        <f t="shared" si="7"/>
        <v>3.75</v>
      </c>
      <c r="N32" s="13" t="str">
        <f t="shared" si="8"/>
        <v>104pF</v>
      </c>
      <c r="O32" s="3"/>
      <c r="P32" s="6">
        <v>25</v>
      </c>
      <c r="Q32" s="7">
        <f t="shared" si="9"/>
        <v>29.5072366985776</v>
      </c>
      <c r="R32" s="8">
        <f t="shared" si="10"/>
        <v>3.75</v>
      </c>
      <c r="S32" s="13" t="str">
        <f t="shared" si="11"/>
        <v>68pF</v>
      </c>
      <c r="T32" s="3"/>
      <c r="U32" s="6">
        <v>25</v>
      </c>
      <c r="V32" s="7">
        <f t="shared" si="12"/>
        <v>45.2588685307307</v>
      </c>
      <c r="W32" s="8">
        <f t="shared" si="13"/>
        <v>3.75</v>
      </c>
      <c r="X32" s="13" t="str">
        <f t="shared" si="14"/>
        <v>44pF</v>
      </c>
    </row>
    <row r="33" spans="1:24" ht="12" customHeight="1">
      <c r="A33" s="6">
        <v>26</v>
      </c>
      <c r="B33" s="7">
        <f t="shared" si="0"/>
        <v>5.685403486110066</v>
      </c>
      <c r="C33" s="8">
        <f t="shared" si="1"/>
        <v>3.9</v>
      </c>
      <c r="D33" s="13" t="str">
        <f t="shared" si="2"/>
        <v>354pF</v>
      </c>
      <c r="E33" s="3"/>
      <c r="F33" s="6">
        <v>26</v>
      </c>
      <c r="G33" s="7">
        <f t="shared" si="3"/>
        <v>15.356806347665481</v>
      </c>
      <c r="H33" s="8">
        <f t="shared" si="4"/>
        <v>3.9</v>
      </c>
      <c r="I33" s="13" t="str">
        <f t="shared" si="5"/>
        <v>131pF</v>
      </c>
      <c r="J33" s="3"/>
      <c r="K33" s="6">
        <v>26</v>
      </c>
      <c r="L33" s="7">
        <f t="shared" si="6"/>
        <v>20.64329597801687</v>
      </c>
      <c r="M33" s="8">
        <f t="shared" si="7"/>
        <v>3.9</v>
      </c>
      <c r="N33" s="13" t="str">
        <f t="shared" si="8"/>
        <v>97pF</v>
      </c>
      <c r="O33" s="3"/>
      <c r="P33" s="6">
        <v>26</v>
      </c>
      <c r="Q33" s="7">
        <f t="shared" si="9"/>
        <v>31.6256724909985</v>
      </c>
      <c r="R33" s="8">
        <f t="shared" si="10"/>
        <v>3.9</v>
      </c>
      <c r="S33" s="13" t="str">
        <f t="shared" si="11"/>
        <v>64pF</v>
      </c>
      <c r="T33" s="3"/>
      <c r="U33" s="6">
        <v>26</v>
      </c>
      <c r="V33" s="7">
        <f t="shared" si="12"/>
        <v>48.6176769122961</v>
      </c>
      <c r="W33" s="8">
        <f t="shared" si="13"/>
        <v>3.9</v>
      </c>
      <c r="X33" s="13" t="str">
        <f t="shared" si="14"/>
        <v>41pF</v>
      </c>
    </row>
    <row r="34" spans="1:24" ht="12" customHeight="1">
      <c r="A34" s="6">
        <v>27</v>
      </c>
      <c r="B34" s="7">
        <f t="shared" si="0"/>
        <v>6.011133754531338</v>
      </c>
      <c r="C34" s="8">
        <f t="shared" si="1"/>
        <v>4.05</v>
      </c>
      <c r="D34" s="13" t="str">
        <f t="shared" si="2"/>
        <v>334pF</v>
      </c>
      <c r="E34" s="3"/>
      <c r="F34" s="6">
        <v>27</v>
      </c>
      <c r="G34" s="7">
        <f t="shared" si="3"/>
        <v>16.340504365799013</v>
      </c>
      <c r="H34" s="8">
        <f t="shared" si="4"/>
        <v>4.05</v>
      </c>
      <c r="I34" s="13" t="str">
        <f t="shared" si="5"/>
        <v>123pF</v>
      </c>
      <c r="J34" s="3"/>
      <c r="K34" s="6">
        <v>27</v>
      </c>
      <c r="L34" s="7">
        <f t="shared" si="6"/>
        <v>22.00651965634335</v>
      </c>
      <c r="M34" s="8">
        <f t="shared" si="7"/>
        <v>4.05</v>
      </c>
      <c r="N34" s="13" t="str">
        <f t="shared" si="8"/>
        <v>91pF</v>
      </c>
      <c r="O34" s="3"/>
      <c r="P34" s="6">
        <v>27</v>
      </c>
      <c r="Q34" s="7">
        <f t="shared" si="9"/>
        <v>33.798766592210896</v>
      </c>
      <c r="R34" s="8">
        <f t="shared" si="10"/>
        <v>4.05</v>
      </c>
      <c r="S34" s="13" t="str">
        <f t="shared" si="11"/>
        <v>59pF</v>
      </c>
      <c r="T34" s="3"/>
      <c r="U34" s="6">
        <v>27</v>
      </c>
      <c r="V34" s="7">
        <f t="shared" si="12"/>
        <v>52.07378244587847</v>
      </c>
      <c r="W34" s="8">
        <f t="shared" si="13"/>
        <v>4.05</v>
      </c>
      <c r="X34" s="13" t="str">
        <f t="shared" si="14"/>
        <v>39pF</v>
      </c>
    </row>
    <row r="35" spans="1:24" ht="12" customHeight="1">
      <c r="A35" s="6">
        <v>28</v>
      </c>
      <c r="B35" s="7">
        <f t="shared" si="0"/>
        <v>6.340531187502942</v>
      </c>
      <c r="C35" s="8">
        <f t="shared" si="1"/>
        <v>4.2</v>
      </c>
      <c r="D35" s="13" t="str">
        <f t="shared" si="2"/>
        <v>317pF</v>
      </c>
      <c r="E35" s="3"/>
      <c r="F35" s="6">
        <v>28</v>
      </c>
      <c r="G35" s="7">
        <f t="shared" si="3"/>
        <v>17.342614682999464</v>
      </c>
      <c r="H35" s="8">
        <f t="shared" si="4"/>
        <v>4.2</v>
      </c>
      <c r="I35" s="13" t="str">
        <f t="shared" si="5"/>
        <v>116pF</v>
      </c>
      <c r="J35" s="3"/>
      <c r="K35" s="6">
        <v>28</v>
      </c>
      <c r="L35" s="7">
        <f t="shared" si="6"/>
        <v>23.398525664866867</v>
      </c>
      <c r="M35" s="8">
        <f t="shared" si="7"/>
        <v>4.2</v>
      </c>
      <c r="N35" s="13" t="str">
        <f t="shared" si="8"/>
        <v>86pF</v>
      </c>
      <c r="O35" s="3"/>
      <c r="P35" s="6">
        <v>28</v>
      </c>
      <c r="Q35" s="7">
        <f t="shared" si="9"/>
        <v>36.025058815602016</v>
      </c>
      <c r="R35" s="8">
        <f t="shared" si="10"/>
        <v>4.2</v>
      </c>
      <c r="S35" s="13" t="str">
        <f t="shared" si="11"/>
        <v>56pF</v>
      </c>
      <c r="T35" s="3"/>
      <c r="U35" s="6">
        <v>28</v>
      </c>
      <c r="V35" s="7">
        <f t="shared" si="12"/>
        <v>55.625218534295854</v>
      </c>
      <c r="W35" s="8">
        <f t="shared" si="13"/>
        <v>4.2</v>
      </c>
      <c r="X35" s="13" t="str">
        <f t="shared" si="14"/>
        <v>36pF</v>
      </c>
    </row>
    <row r="36" spans="1:24" ht="12" customHeight="1">
      <c r="A36" s="6">
        <v>29</v>
      </c>
      <c r="B36" s="7">
        <f t="shared" si="0"/>
        <v>6.673388541753687</v>
      </c>
      <c r="C36" s="8">
        <f t="shared" si="1"/>
        <v>4.35</v>
      </c>
      <c r="D36" s="13" t="str">
        <f t="shared" si="2"/>
        <v>301pF</v>
      </c>
      <c r="E36" s="3"/>
      <c r="F36" s="6">
        <v>29</v>
      </c>
      <c r="G36" s="7">
        <f t="shared" si="3"/>
        <v>18.36242151588494</v>
      </c>
      <c r="H36" s="8">
        <f t="shared" si="4"/>
        <v>4.35</v>
      </c>
      <c r="I36" s="13" t="str">
        <f t="shared" si="5"/>
        <v>109pF</v>
      </c>
      <c r="J36" s="3"/>
      <c r="K36" s="6">
        <v>29</v>
      </c>
      <c r="L36" s="7">
        <f t="shared" si="6"/>
        <v>24.81834612161573</v>
      </c>
      <c r="M36" s="8">
        <f t="shared" si="7"/>
        <v>4.35</v>
      </c>
      <c r="N36" s="13" t="str">
        <f t="shared" si="8"/>
        <v>81pF</v>
      </c>
      <c r="O36" s="3"/>
      <c r="P36" s="6">
        <v>29</v>
      </c>
      <c r="Q36" s="7">
        <f t="shared" si="9"/>
        <v>38.30314052697518</v>
      </c>
      <c r="R36" s="8">
        <f t="shared" si="10"/>
        <v>4.35</v>
      </c>
      <c r="S36" s="13" t="str">
        <f t="shared" si="11"/>
        <v>52pF</v>
      </c>
      <c r="T36" s="3"/>
      <c r="U36" s="6">
        <v>29</v>
      </c>
      <c r="V36" s="7">
        <f t="shared" si="12"/>
        <v>59.27007122489216</v>
      </c>
      <c r="W36" s="8">
        <f t="shared" si="13"/>
        <v>4.35</v>
      </c>
      <c r="X36" s="13" t="str">
        <f t="shared" si="14"/>
        <v>34pF</v>
      </c>
    </row>
    <row r="37" spans="1:24" ht="12" customHeight="1">
      <c r="A37" s="6">
        <v>30</v>
      </c>
      <c r="B37" s="7">
        <f t="shared" si="0"/>
        <v>7.009513901260668</v>
      </c>
      <c r="C37" s="8">
        <f t="shared" si="1"/>
        <v>4.5</v>
      </c>
      <c r="D37" s="13" t="str">
        <f t="shared" si="2"/>
        <v>287pF</v>
      </c>
      <c r="E37" s="3"/>
      <c r="F37" s="6">
        <v>30</v>
      </c>
      <c r="G37" s="7">
        <f t="shared" si="3"/>
        <v>19.39924570815517</v>
      </c>
      <c r="H37" s="8">
        <f t="shared" si="4"/>
        <v>4.5</v>
      </c>
      <c r="I37" s="13" t="str">
        <f t="shared" si="5"/>
        <v>104pF</v>
      </c>
      <c r="J37" s="3"/>
      <c r="K37" s="6">
        <v>30</v>
      </c>
      <c r="L37" s="7">
        <f t="shared" si="6"/>
        <v>26.26505606035453</v>
      </c>
      <c r="M37" s="8">
        <f t="shared" si="7"/>
        <v>4.5</v>
      </c>
      <c r="N37" s="13" t="str">
        <f t="shared" si="8"/>
        <v>77pF</v>
      </c>
      <c r="O37" s="3"/>
      <c r="P37" s="6">
        <v>30</v>
      </c>
      <c r="Q37" s="7">
        <f t="shared" si="9"/>
        <v>40.63165238935895</v>
      </c>
      <c r="R37" s="8">
        <f t="shared" si="10"/>
        <v>4.5</v>
      </c>
      <c r="S37" s="13" t="str">
        <f t="shared" si="11"/>
        <v>49pF</v>
      </c>
      <c r="T37" s="3"/>
      <c r="U37" s="6">
        <v>30</v>
      </c>
      <c r="V37" s="7">
        <f t="shared" si="12"/>
        <v>63.00647745967335</v>
      </c>
      <c r="W37" s="8">
        <f t="shared" si="13"/>
        <v>4.5</v>
      </c>
      <c r="X37" s="13" t="str">
        <f t="shared" si="14"/>
        <v>32pF</v>
      </c>
    </row>
    <row r="38" spans="1:24" ht="12" customHeight="1">
      <c r="A38" s="6">
        <v>31</v>
      </c>
      <c r="B38" s="7">
        <f t="shared" si="0"/>
        <v>7.34872928601128</v>
      </c>
      <c r="C38" s="8">
        <f t="shared" si="1"/>
        <v>4.6499999999999995</v>
      </c>
      <c r="D38" s="13" t="str">
        <f t="shared" si="2"/>
        <v>274pF</v>
      </c>
      <c r="E38" s="3"/>
      <c r="F38" s="6">
        <v>31</v>
      </c>
      <c r="G38" s="7">
        <f t="shared" si="3"/>
        <v>20.452442417395226</v>
      </c>
      <c r="H38" s="8">
        <f t="shared" si="4"/>
        <v>4.6499999999999995</v>
      </c>
      <c r="I38" s="13" t="str">
        <f t="shared" si="5"/>
        <v>98pF</v>
      </c>
      <c r="J38" s="3"/>
      <c r="K38" s="6">
        <v>31</v>
      </c>
      <c r="L38" s="7">
        <f t="shared" si="6"/>
        <v>27.737771078065375</v>
      </c>
      <c r="M38" s="8">
        <f t="shared" si="7"/>
        <v>4.6499999999999995</v>
      </c>
      <c r="N38" s="13" t="str">
        <f t="shared" si="8"/>
        <v>72pF</v>
      </c>
      <c r="O38" s="3"/>
      <c r="P38" s="6">
        <v>31</v>
      </c>
      <c r="Q38" s="7">
        <f t="shared" si="9"/>
        <v>43.00928222517527</v>
      </c>
      <c r="R38" s="8">
        <f t="shared" si="10"/>
        <v>4.6499999999999995</v>
      </c>
      <c r="S38" s="13" t="str">
        <f t="shared" si="11"/>
        <v>47pF</v>
      </c>
      <c r="T38" s="3"/>
      <c r="U38" s="6">
        <v>31</v>
      </c>
      <c r="V38" s="7">
        <f t="shared" si="12"/>
        <v>66.83262339477946</v>
      </c>
      <c r="W38" s="8">
        <f t="shared" si="13"/>
        <v>4.6499999999999995</v>
      </c>
      <c r="X38" s="13" t="str">
        <f t="shared" si="14"/>
        <v>30pF</v>
      </c>
    </row>
    <row r="39" spans="1:24" ht="12" customHeight="1">
      <c r="A39" s="6">
        <v>32</v>
      </c>
      <c r="B39" s="7">
        <f t="shared" si="0"/>
        <v>7.690869409600722</v>
      </c>
      <c r="C39" s="8">
        <f t="shared" si="1"/>
        <v>4.8</v>
      </c>
      <c r="D39" s="13" t="str">
        <f t="shared" si="2"/>
        <v>261pF</v>
      </c>
      <c r="E39" s="3"/>
      <c r="F39" s="6">
        <v>32</v>
      </c>
      <c r="G39" s="7">
        <f t="shared" si="3"/>
        <v>21.52139897500134</v>
      </c>
      <c r="H39" s="8">
        <f t="shared" si="4"/>
        <v>4.8</v>
      </c>
      <c r="I39" s="13" t="str">
        <f t="shared" si="5"/>
        <v>93pF</v>
      </c>
      <c r="J39" s="3"/>
      <c r="K39" s="6">
        <v>32</v>
      </c>
      <c r="L39" s="7">
        <f t="shared" si="6"/>
        <v>29.23564513550099</v>
      </c>
      <c r="M39" s="8">
        <f t="shared" si="7"/>
        <v>4.8</v>
      </c>
      <c r="N39" s="13" t="str">
        <f t="shared" si="8"/>
        <v>69pF</v>
      </c>
      <c r="O39" s="3"/>
      <c r="P39" s="6">
        <v>32</v>
      </c>
      <c r="Q39" s="7">
        <f t="shared" si="9"/>
        <v>45.43476298870227</v>
      </c>
      <c r="R39" s="8">
        <f t="shared" si="10"/>
        <v>4.8</v>
      </c>
      <c r="S39" s="13" t="str">
        <f t="shared" si="11"/>
        <v>44pF</v>
      </c>
      <c r="T39" s="3"/>
      <c r="U39" s="6">
        <v>32</v>
      </c>
      <c r="V39" s="7">
        <f t="shared" si="12"/>
        <v>70.74674278610871</v>
      </c>
      <c r="W39" s="8">
        <f t="shared" si="13"/>
        <v>4.8</v>
      </c>
      <c r="X39" s="13" t="str">
        <f t="shared" si="14"/>
        <v>28pF</v>
      </c>
    </row>
    <row r="40" spans="1:24" ht="12" customHeight="1">
      <c r="A40" s="6">
        <v>33</v>
      </c>
      <c r="B40" s="7">
        <f t="shared" si="0"/>
        <v>8.035780567414148</v>
      </c>
      <c r="C40" s="8">
        <f t="shared" si="1"/>
        <v>4.95</v>
      </c>
      <c r="D40" s="13" t="str">
        <f t="shared" si="2"/>
        <v>250pF</v>
      </c>
      <c r="E40" s="3"/>
      <c r="F40" s="6">
        <v>33</v>
      </c>
      <c r="G40" s="7">
        <f t="shared" si="3"/>
        <v>22.605532904299046</v>
      </c>
      <c r="H40" s="8">
        <f t="shared" si="4"/>
        <v>4.95</v>
      </c>
      <c r="I40" s="13" t="str">
        <f t="shared" si="5"/>
        <v>89pF</v>
      </c>
      <c r="J40" s="3"/>
      <c r="K40" s="6">
        <v>33</v>
      </c>
      <c r="L40" s="7">
        <f t="shared" si="6"/>
        <v>30.757868499314434</v>
      </c>
      <c r="M40" s="8">
        <f t="shared" si="7"/>
        <v>4.95</v>
      </c>
      <c r="N40" s="13" t="str">
        <f t="shared" si="8"/>
        <v>65pF</v>
      </c>
      <c r="O40" s="3"/>
      <c r="P40" s="6">
        <v>33</v>
      </c>
      <c r="Q40" s="7">
        <f t="shared" si="9"/>
        <v>47.90687084225003</v>
      </c>
      <c r="R40" s="8">
        <f t="shared" si="10"/>
        <v>4.95</v>
      </c>
      <c r="S40" s="13" t="str">
        <f t="shared" si="11"/>
        <v>42pF</v>
      </c>
      <c r="T40" s="3"/>
      <c r="U40" s="6">
        <v>33</v>
      </c>
      <c r="V40" s="7">
        <f t="shared" si="12"/>
        <v>74.74711543807489</v>
      </c>
      <c r="W40" s="8">
        <f t="shared" si="13"/>
        <v>4.95</v>
      </c>
      <c r="X40" s="13" t="str">
        <f t="shared" si="14"/>
        <v>27pF</v>
      </c>
    </row>
    <row r="41" spans="1:24" ht="12" customHeight="1">
      <c r="A41" s="6">
        <v>34</v>
      </c>
      <c r="B41" s="7">
        <f t="shared" si="0"/>
        <v>8.383319639656312</v>
      </c>
      <c r="C41" s="8">
        <f t="shared" si="1"/>
        <v>5.1</v>
      </c>
      <c r="D41" s="13" t="str">
        <f t="shared" si="2"/>
        <v>240pF</v>
      </c>
      <c r="E41" s="3"/>
      <c r="F41" s="6">
        <v>34</v>
      </c>
      <c r="G41" s="7">
        <f t="shared" si="3"/>
        <v>23.704290083377334</v>
      </c>
      <c r="H41" s="8">
        <f t="shared" si="4"/>
        <v>5.1</v>
      </c>
      <c r="I41" s="13" t="str">
        <f t="shared" si="5"/>
        <v>85pF</v>
      </c>
      <c r="J41" s="3"/>
      <c r="K41" s="6">
        <v>34</v>
      </c>
      <c r="L41" s="7">
        <f t="shared" si="6"/>
        <v>32.30366581524618</v>
      </c>
      <c r="M41" s="8">
        <f t="shared" si="7"/>
        <v>5.1</v>
      </c>
      <c r="N41" s="13" t="str">
        <f t="shared" si="8"/>
        <v>62pF</v>
      </c>
      <c r="O41" s="3"/>
      <c r="P41" s="6">
        <v>34</v>
      </c>
      <c r="Q41" s="7">
        <f t="shared" si="9"/>
        <v>50.42442332991203</v>
      </c>
      <c r="R41" s="8">
        <f t="shared" si="10"/>
        <v>5.1</v>
      </c>
      <c r="S41" s="13" t="str">
        <f t="shared" si="11"/>
        <v>40pF</v>
      </c>
      <c r="T41" s="3"/>
      <c r="U41" s="6">
        <v>34</v>
      </c>
      <c r="V41" s="7">
        <f t="shared" si="12"/>
        <v>78.83206571263695</v>
      </c>
      <c r="W41" s="8">
        <f t="shared" si="13"/>
        <v>5.1</v>
      </c>
      <c r="X41" s="13" t="str">
        <f t="shared" si="14"/>
        <v>25pF</v>
      </c>
    </row>
    <row r="42" spans="1:24" ht="12" customHeight="1">
      <c r="A42" s="6">
        <v>35</v>
      </c>
      <c r="B42" s="7">
        <f t="shared" si="0"/>
        <v>8.73335319562227</v>
      </c>
      <c r="C42" s="8">
        <f t="shared" si="1"/>
        <v>5.25</v>
      </c>
      <c r="D42" s="13" t="str">
        <f t="shared" si="2"/>
        <v>230pF</v>
      </c>
      <c r="E42" s="3"/>
      <c r="F42" s="6">
        <v>35</v>
      </c>
      <c r="G42" s="7">
        <f t="shared" si="3"/>
        <v>24.8171430404587</v>
      </c>
      <c r="H42" s="8">
        <f t="shared" si="4"/>
        <v>5.25</v>
      </c>
      <c r="I42" s="13" t="str">
        <f t="shared" si="5"/>
        <v>81pF</v>
      </c>
      <c r="J42" s="3"/>
      <c r="K42" s="6">
        <v>35</v>
      </c>
      <c r="L42" s="7">
        <f t="shared" si="6"/>
        <v>33.87229430273333</v>
      </c>
      <c r="M42" s="8">
        <f t="shared" si="7"/>
        <v>5.25</v>
      </c>
      <c r="N42" s="13" t="str">
        <f t="shared" si="8"/>
        <v>59pF</v>
      </c>
      <c r="O42" s="3"/>
      <c r="P42" s="6">
        <v>35</v>
      </c>
      <c r="Q42" s="7">
        <f t="shared" si="9"/>
        <v>52.98627764316698</v>
      </c>
      <c r="R42" s="8">
        <f t="shared" si="10"/>
        <v>5.25</v>
      </c>
      <c r="S42" s="13" t="str">
        <f t="shared" si="11"/>
        <v>38pF</v>
      </c>
      <c r="T42" s="3"/>
      <c r="U42" s="6">
        <v>35</v>
      </c>
      <c r="V42" s="7">
        <f t="shared" si="12"/>
        <v>82.9999610958856</v>
      </c>
      <c r="W42" s="8">
        <f t="shared" si="13"/>
        <v>5.25</v>
      </c>
      <c r="X42" s="13" t="str">
        <f t="shared" si="14"/>
        <v>24pF</v>
      </c>
    </row>
    <row r="43" spans="1:24" ht="12" customHeight="1">
      <c r="A43" s="6">
        <v>36</v>
      </c>
      <c r="B43" s="7">
        <f t="shared" si="0"/>
        <v>9.085756687414436</v>
      </c>
      <c r="C43" s="8">
        <f t="shared" si="1"/>
        <v>5.3999999999999995</v>
      </c>
      <c r="D43" s="13" t="str">
        <f t="shared" si="2"/>
        <v>221pF</v>
      </c>
      <c r="E43" s="3"/>
      <c r="F43" s="6">
        <v>36</v>
      </c>
      <c r="G43" s="7">
        <f t="shared" si="3"/>
        <v>25.943589370782824</v>
      </c>
      <c r="H43" s="8">
        <f t="shared" si="4"/>
        <v>5.3999999999999995</v>
      </c>
      <c r="I43" s="13" t="str">
        <f t="shared" si="5"/>
        <v>77pF</v>
      </c>
      <c r="J43" s="3"/>
      <c r="K43" s="6">
        <v>36</v>
      </c>
      <c r="L43" s="7">
        <f t="shared" si="6"/>
        <v>35.46304206210672</v>
      </c>
      <c r="M43" s="8">
        <f t="shared" si="7"/>
        <v>5.3999999999999995</v>
      </c>
      <c r="N43" s="13" t="str">
        <f t="shared" si="8"/>
        <v>57pF</v>
      </c>
      <c r="O43" s="3"/>
      <c r="P43" s="6">
        <v>36</v>
      </c>
      <c r="Q43" s="7">
        <f t="shared" si="9"/>
        <v>55.59132897298623</v>
      </c>
      <c r="R43" s="8">
        <f t="shared" si="10"/>
        <v>5.3999999999999995</v>
      </c>
      <c r="S43" s="13" t="str">
        <f t="shared" si="11"/>
        <v>36pF</v>
      </c>
      <c r="T43" s="3"/>
      <c r="U43" s="6">
        <v>36</v>
      </c>
      <c r="V43" s="7">
        <f t="shared" si="12"/>
        <v>87.24921081961172</v>
      </c>
      <c r="W43" s="8">
        <f t="shared" si="13"/>
        <v>5.3999999999999995</v>
      </c>
      <c r="X43" s="13" t="str">
        <f t="shared" si="14"/>
        <v>23pF</v>
      </c>
    </row>
    <row r="44" spans="1:24" ht="12" customHeight="1">
      <c r="A44" s="6">
        <v>37</v>
      </c>
      <c r="B44" s="7">
        <f t="shared" si="0"/>
        <v>9.440413722855876</v>
      </c>
      <c r="C44" s="8">
        <f t="shared" si="1"/>
        <v>5.55</v>
      </c>
      <c r="D44" s="13" t="str">
        <f t="shared" si="2"/>
        <v>213pF</v>
      </c>
      <c r="E44" s="3"/>
      <c r="F44" s="6">
        <v>37</v>
      </c>
      <c r="G44" s="7">
        <f t="shared" si="3"/>
        <v>27.083150265016723</v>
      </c>
      <c r="H44" s="8">
        <f t="shared" si="4"/>
        <v>5.55</v>
      </c>
      <c r="I44" s="13" t="str">
        <f t="shared" si="5"/>
        <v>74pF</v>
      </c>
      <c r="J44" s="3"/>
      <c r="K44" s="6">
        <v>37</v>
      </c>
      <c r="L44" s="7">
        <f t="shared" si="6"/>
        <v>37.075226486268825</v>
      </c>
      <c r="M44" s="8">
        <f t="shared" si="7"/>
        <v>5.55</v>
      </c>
      <c r="N44" s="13" t="str">
        <f t="shared" si="8"/>
        <v>54pF</v>
      </c>
      <c r="O44" s="3"/>
      <c r="P44" s="6">
        <v>37</v>
      </c>
      <c r="Q44" s="7">
        <f t="shared" si="9"/>
        <v>58.23850894345468</v>
      </c>
      <c r="R44" s="8">
        <f t="shared" si="10"/>
        <v>5.55</v>
      </c>
      <c r="S44" s="13" t="str">
        <f t="shared" si="11"/>
        <v>35pF</v>
      </c>
      <c r="T44" s="3"/>
      <c r="U44" s="6">
        <v>37</v>
      </c>
      <c r="V44" s="7">
        <f t="shared" si="12"/>
        <v>91.57826453541159</v>
      </c>
      <c r="W44" s="8">
        <f t="shared" si="13"/>
        <v>5.55</v>
      </c>
      <c r="X44" s="13" t="str">
        <f t="shared" si="14"/>
        <v>22pF</v>
      </c>
    </row>
    <row r="45" spans="1:24" ht="12" customHeight="1">
      <c r="A45" s="6">
        <v>38</v>
      </c>
      <c r="B45" s="7">
        <f t="shared" si="0"/>
        <v>9.79721540867061</v>
      </c>
      <c r="C45" s="8">
        <f t="shared" si="1"/>
        <v>5.7</v>
      </c>
      <c r="D45" s="13" t="str">
        <f t="shared" si="2"/>
        <v>205pF</v>
      </c>
      <c r="E45" s="3"/>
      <c r="F45" s="6">
        <v>38</v>
      </c>
      <c r="G45" s="7">
        <f t="shared" si="3"/>
        <v>28.235369140131667</v>
      </c>
      <c r="H45" s="8">
        <f t="shared" si="4"/>
        <v>5.7</v>
      </c>
      <c r="I45" s="13" t="str">
        <f t="shared" si="5"/>
        <v>71pF</v>
      </c>
      <c r="J45" s="3"/>
      <c r="K45" s="6">
        <v>38</v>
      </c>
      <c r="L45" s="7">
        <f t="shared" si="6"/>
        <v>38.708192769405564</v>
      </c>
      <c r="M45" s="8">
        <f t="shared" si="7"/>
        <v>5.7</v>
      </c>
      <c r="N45" s="13" t="str">
        <f t="shared" si="8"/>
        <v>52pF</v>
      </c>
      <c r="O45" s="3"/>
      <c r="P45" s="6">
        <v>38</v>
      </c>
      <c r="Q45" s="7">
        <f t="shared" si="9"/>
        <v>60.926784122239475</v>
      </c>
      <c r="R45" s="8">
        <f t="shared" si="10"/>
        <v>5.7</v>
      </c>
      <c r="S45" s="13" t="str">
        <f t="shared" si="11"/>
        <v>33pF</v>
      </c>
      <c r="T45" s="3"/>
      <c r="U45" s="6">
        <v>38</v>
      </c>
      <c r="V45" s="7">
        <f t="shared" si="12"/>
        <v>95.98561103900734</v>
      </c>
      <c r="W45" s="8">
        <f t="shared" si="13"/>
        <v>5.7</v>
      </c>
      <c r="X45" s="13" t="str">
        <f t="shared" si="14"/>
        <v>21pF</v>
      </c>
    </row>
    <row r="46" spans="1:24" ht="12" customHeight="1">
      <c r="A46" s="6">
        <v>39</v>
      </c>
      <c r="B46" s="7">
        <f t="shared" si="0"/>
        <v>10.156059756133917</v>
      </c>
      <c r="C46" s="8">
        <f t="shared" si="1"/>
        <v>5.85</v>
      </c>
      <c r="D46" s="13" t="str">
        <f t="shared" si="2"/>
        <v>198pF</v>
      </c>
      <c r="E46" s="3"/>
      <c r="F46" s="6">
        <v>39</v>
      </c>
      <c r="G46" s="7">
        <f t="shared" si="3"/>
        <v>29.39981036451831</v>
      </c>
      <c r="H46" s="8">
        <f t="shared" si="4"/>
        <v>5.85</v>
      </c>
      <c r="I46" s="13" t="str">
        <f t="shared" si="5"/>
        <v>68pF</v>
      </c>
      <c r="J46" s="3"/>
      <c r="K46" s="6">
        <v>39</v>
      </c>
      <c r="L46" s="7">
        <f t="shared" si="6"/>
        <v>40.36131250588594</v>
      </c>
      <c r="M46" s="8">
        <f t="shared" si="7"/>
        <v>5.85</v>
      </c>
      <c r="N46" s="13" t="str">
        <f t="shared" si="8"/>
        <v>50pF</v>
      </c>
      <c r="O46" s="3"/>
      <c r="P46" s="6">
        <v>39</v>
      </c>
      <c r="Q46" s="7">
        <f t="shared" si="9"/>
        <v>63.65515460354359</v>
      </c>
      <c r="R46" s="8">
        <f t="shared" si="10"/>
        <v>5.85</v>
      </c>
      <c r="S46" s="13" t="str">
        <f t="shared" si="11"/>
        <v>32pF</v>
      </c>
      <c r="T46" s="3"/>
      <c r="U46" s="6">
        <v>39</v>
      </c>
      <c r="V46" s="7">
        <f t="shared" si="12"/>
        <v>100.4697770425785</v>
      </c>
      <c r="W46" s="8">
        <f t="shared" si="13"/>
        <v>5.85</v>
      </c>
      <c r="X46" s="13" t="str">
        <f t="shared" si="14"/>
        <v>20pF</v>
      </c>
    </row>
    <row r="47" spans="1:24" ht="12" customHeight="1">
      <c r="A47" s="6">
        <v>40</v>
      </c>
      <c r="B47" s="7">
        <f t="shared" si="0"/>
        <v>10.516851142369129</v>
      </c>
      <c r="C47" s="8">
        <f t="shared" si="1"/>
        <v>6</v>
      </c>
      <c r="D47" s="13" t="str">
        <f t="shared" si="2"/>
        <v>191pF</v>
      </c>
      <c r="E47" s="3"/>
      <c r="F47" s="6">
        <v>40</v>
      </c>
      <c r="G47" s="7">
        <f t="shared" si="3"/>
        <v>30.576058069858387</v>
      </c>
      <c r="H47" s="8">
        <f t="shared" si="4"/>
        <v>6</v>
      </c>
      <c r="I47" s="13" t="str">
        <f t="shared" si="5"/>
        <v>66pF</v>
      </c>
      <c r="J47" s="3"/>
      <c r="K47" s="6">
        <v>40</v>
      </c>
      <c r="L47" s="7">
        <f t="shared" si="6"/>
        <v>42.03398237304949</v>
      </c>
      <c r="M47" s="8">
        <f t="shared" si="7"/>
        <v>6</v>
      </c>
      <c r="N47" s="13" t="str">
        <f t="shared" si="8"/>
        <v>48pF</v>
      </c>
      <c r="O47" s="3"/>
      <c r="P47" s="6">
        <v>40</v>
      </c>
      <c r="Q47" s="7">
        <f t="shared" si="9"/>
        <v>66.4226526594622</v>
      </c>
      <c r="R47" s="8">
        <f t="shared" si="10"/>
        <v>6</v>
      </c>
      <c r="S47" s="13" t="str">
        <f t="shared" si="11"/>
        <v>30pF</v>
      </c>
      <c r="T47" s="3"/>
      <c r="U47" s="6">
        <v>40</v>
      </c>
      <c r="V47" s="7">
        <f t="shared" si="12"/>
        <v>105.02932599300878</v>
      </c>
      <c r="W47" s="8">
        <f t="shared" si="13"/>
        <v>6</v>
      </c>
      <c r="X47" s="13" t="str">
        <f t="shared" si="14"/>
        <v>19pF</v>
      </c>
    </row>
    <row r="48" spans="1:24" ht="12" customHeight="1">
      <c r="A48" s="6">
        <v>41</v>
      </c>
      <c r="B48" s="7">
        <f t="shared" si="0"/>
        <v>10.879499821305954</v>
      </c>
      <c r="C48" s="8">
        <f aca="true" t="shared" si="15" ref="C48:C57">(0.15*A48)</f>
        <v>6.1499999999999995</v>
      </c>
      <c r="D48" s="13" t="str">
        <f t="shared" si="2"/>
        <v>185pF</v>
      </c>
      <c r="E48" s="3"/>
      <c r="F48" s="6">
        <v>41</v>
      </c>
      <c r="G48" s="7">
        <f t="shared" si="3"/>
        <v>31.763715042942366</v>
      </c>
      <c r="H48" s="8">
        <f t="shared" si="4"/>
        <v>6.1499999999999995</v>
      </c>
      <c r="I48" s="13" t="str">
        <f t="shared" si="5"/>
        <v>63pF</v>
      </c>
      <c r="J48" s="3"/>
      <c r="K48" s="6">
        <v>41</v>
      </c>
      <c r="L48" s="7">
        <f t="shared" si="6"/>
        <v>43.72562289207984</v>
      </c>
      <c r="M48" s="8">
        <f t="shared" si="7"/>
        <v>6.1499999999999995</v>
      </c>
      <c r="N48" s="13" t="str">
        <f t="shared" si="8"/>
        <v>46pF</v>
      </c>
      <c r="O48" s="3"/>
      <c r="P48" s="6">
        <v>41</v>
      </c>
      <c r="Q48" s="7">
        <f t="shared" si="9"/>
        <v>69.2283414559204</v>
      </c>
      <c r="R48" s="8">
        <f t="shared" si="10"/>
        <v>6.1499999999999995</v>
      </c>
      <c r="S48" s="13" t="str">
        <f t="shared" si="11"/>
        <v>29pF</v>
      </c>
      <c r="T48" s="3"/>
      <c r="U48" s="6">
        <v>41</v>
      </c>
      <c r="V48" s="7">
        <f t="shared" si="12"/>
        <v>109.66285693405784</v>
      </c>
      <c r="W48" s="8">
        <f t="shared" si="13"/>
        <v>6.1499999999999995</v>
      </c>
      <c r="X48" s="13" t="str">
        <f t="shared" si="14"/>
        <v>18pF</v>
      </c>
    </row>
    <row r="49" spans="1:24" ht="12" customHeight="1">
      <c r="A49" s="6">
        <v>42</v>
      </c>
      <c r="B49" s="7">
        <f t="shared" si="0"/>
        <v>11.24392147904003</v>
      </c>
      <c r="C49" s="8">
        <f t="shared" si="15"/>
        <v>6.3</v>
      </c>
      <c r="D49" s="13" t="str">
        <f t="shared" si="2"/>
        <v>179pF</v>
      </c>
      <c r="E49" s="3"/>
      <c r="F49" s="6">
        <v>42</v>
      </c>
      <c r="G49" s="7">
        <f t="shared" si="3"/>
        <v>32.962401691226745</v>
      </c>
      <c r="H49" s="8">
        <f t="shared" si="4"/>
        <v>6.3</v>
      </c>
      <c r="I49" s="13" t="str">
        <f t="shared" si="5"/>
        <v>61pF</v>
      </c>
      <c r="J49" s="3"/>
      <c r="K49" s="6">
        <v>42</v>
      </c>
      <c r="L49" s="7">
        <f t="shared" si="6"/>
        <v>45.435677261616675</v>
      </c>
      <c r="M49" s="8">
        <f t="shared" si="7"/>
        <v>6.3</v>
      </c>
      <c r="N49" s="13" t="str">
        <f t="shared" si="8"/>
        <v>44pF</v>
      </c>
      <c r="O49" s="3"/>
      <c r="P49" s="6">
        <v>42</v>
      </c>
      <c r="Q49" s="7">
        <f t="shared" si="9"/>
        <v>72.07131382961285</v>
      </c>
      <c r="R49" s="8">
        <f t="shared" si="10"/>
        <v>6.3</v>
      </c>
      <c r="S49" s="13" t="str">
        <f t="shared" si="11"/>
        <v>28pF</v>
      </c>
      <c r="T49" s="3"/>
      <c r="U49" s="6">
        <v>42</v>
      </c>
      <c r="V49" s="7">
        <f t="shared" si="12"/>
        <v>114.36900341056442</v>
      </c>
      <c r="W49" s="8">
        <f t="shared" si="13"/>
        <v>6.3</v>
      </c>
      <c r="X49" s="13" t="str">
        <f t="shared" si="14"/>
        <v>18pF</v>
      </c>
    </row>
    <row r="50" spans="1:24" ht="12" customHeight="1">
      <c r="A50" s="6">
        <v>43</v>
      </c>
      <c r="B50" s="7">
        <f t="shared" si="0"/>
        <v>11.610036828960578</v>
      </c>
      <c r="C50" s="8">
        <f t="shared" si="15"/>
        <v>6.45</v>
      </c>
      <c r="D50" s="13" t="str">
        <f t="shared" si="2"/>
        <v>173pF</v>
      </c>
      <c r="E50" s="3"/>
      <c r="F50" s="6">
        <v>43</v>
      </c>
      <c r="G50" s="7">
        <f t="shared" si="3"/>
        <v>34.17175507646933</v>
      </c>
      <c r="H50" s="8">
        <f t="shared" si="4"/>
        <v>6.45</v>
      </c>
      <c r="I50" s="13" t="str">
        <f t="shared" si="5"/>
        <v>59pF</v>
      </c>
      <c r="J50" s="3"/>
      <c r="K50" s="6">
        <v>43</v>
      </c>
      <c r="L50" s="7">
        <f t="shared" si="6"/>
        <v>47.16361025917288</v>
      </c>
      <c r="M50" s="8">
        <f t="shared" si="7"/>
        <v>6.45</v>
      </c>
      <c r="N50" s="13" t="str">
        <f t="shared" si="8"/>
        <v>43pF</v>
      </c>
      <c r="O50" s="3"/>
      <c r="P50" s="6">
        <v>43</v>
      </c>
      <c r="Q50" s="7">
        <f t="shared" si="9"/>
        <v>74.95069112259078</v>
      </c>
      <c r="R50" s="8">
        <f t="shared" si="10"/>
        <v>6.45</v>
      </c>
      <c r="S50" s="13" t="str">
        <f t="shared" si="11"/>
        <v>27pF</v>
      </c>
      <c r="T50" s="3"/>
      <c r="U50" s="6">
        <v>43</v>
      </c>
      <c r="V50" s="7">
        <f t="shared" si="12"/>
        <v>119.14643241288094</v>
      </c>
      <c r="W50" s="8">
        <f t="shared" si="13"/>
        <v>6.45</v>
      </c>
      <c r="X50" s="13" t="str">
        <f t="shared" si="14"/>
        <v>17pF</v>
      </c>
    </row>
    <row r="51" spans="1:24" ht="12" customHeight="1">
      <c r="A51" s="6">
        <v>44</v>
      </c>
      <c r="B51" s="9">
        <f t="shared" si="0"/>
        <v>11.977771242557578</v>
      </c>
      <c r="C51" s="8">
        <f t="shared" si="15"/>
        <v>6.6</v>
      </c>
      <c r="D51" s="13" t="str">
        <f t="shared" si="2"/>
        <v>168pF</v>
      </c>
      <c r="E51" s="3"/>
      <c r="F51" s="6">
        <v>44</v>
      </c>
      <c r="G51" s="7">
        <f t="shared" si="3"/>
        <v>35.391428011272126</v>
      </c>
      <c r="H51" s="8">
        <f t="shared" si="4"/>
        <v>6.6</v>
      </c>
      <c r="I51" s="13" t="str">
        <f t="shared" si="5"/>
        <v>57pF</v>
      </c>
      <c r="J51" s="3"/>
      <c r="K51" s="6">
        <v>44</v>
      </c>
      <c r="L51" s="7">
        <f t="shared" si="6"/>
        <v>48.90890720580235</v>
      </c>
      <c r="M51" s="8">
        <f t="shared" si="7"/>
        <v>6.6</v>
      </c>
      <c r="N51" s="13" t="str">
        <f t="shared" si="8"/>
        <v>41pF</v>
      </c>
      <c r="O51" s="3"/>
      <c r="P51" s="6">
        <v>44</v>
      </c>
      <c r="Q51" s="7">
        <f t="shared" si="9"/>
        <v>77.8656220713514</v>
      </c>
      <c r="R51" s="8">
        <f t="shared" si="10"/>
        <v>6.6</v>
      </c>
      <c r="S51" s="13" t="str">
        <f t="shared" si="11"/>
        <v>26pF</v>
      </c>
      <c r="T51" s="3"/>
      <c r="U51" s="6">
        <v>44</v>
      </c>
      <c r="V51" s="7">
        <f t="shared" si="12"/>
        <v>123.99384335982658</v>
      </c>
      <c r="W51" s="8">
        <f t="shared" si="13"/>
        <v>6.6</v>
      </c>
      <c r="X51" s="13" t="str">
        <f t="shared" si="14"/>
        <v>16pF</v>
      </c>
    </row>
    <row r="52" spans="1:24" ht="12" customHeight="1">
      <c r="A52" s="6">
        <v>45</v>
      </c>
      <c r="B52" s="7">
        <f t="shared" si="0"/>
        <v>12.347054412293156</v>
      </c>
      <c r="C52" s="8">
        <f t="shared" si="15"/>
        <v>6.75</v>
      </c>
      <c r="D52" s="13" t="str">
        <f t="shared" si="2"/>
        <v>163pF</v>
      </c>
      <c r="E52" s="3"/>
      <c r="F52" s="6">
        <v>45</v>
      </c>
      <c r="G52" s="7">
        <f t="shared" si="3"/>
        <v>36.621088213805535</v>
      </c>
      <c r="H52" s="8">
        <f t="shared" si="4"/>
        <v>6.75</v>
      </c>
      <c r="I52" s="13" t="str">
        <f t="shared" si="5"/>
        <v>55pF</v>
      </c>
      <c r="J52" s="3"/>
      <c r="K52" s="6">
        <v>45</v>
      </c>
      <c r="L52" s="7">
        <f t="shared" si="6"/>
        <v>50.6710729898102</v>
      </c>
      <c r="M52" s="8">
        <f t="shared" si="7"/>
        <v>6.75</v>
      </c>
      <c r="N52" s="13" t="str">
        <f t="shared" si="8"/>
        <v>40pF</v>
      </c>
      <c r="O52" s="3"/>
      <c r="P52" s="6">
        <v>45</v>
      </c>
      <c r="Q52" s="7">
        <f t="shared" si="9"/>
        <v>80.8152817474784</v>
      </c>
      <c r="R52" s="8">
        <f t="shared" si="10"/>
        <v>6.75</v>
      </c>
      <c r="S52" s="13" t="str">
        <f t="shared" si="11"/>
        <v>25pF</v>
      </c>
      <c r="T52" s="3"/>
      <c r="U52" s="6">
        <v>45</v>
      </c>
      <c r="V52" s="7">
        <f t="shared" si="12"/>
        <v>128.9099671185289</v>
      </c>
      <c r="W52" s="8">
        <f t="shared" si="13"/>
        <v>6.75</v>
      </c>
      <c r="X52" s="13" t="str">
        <f t="shared" si="14"/>
        <v>16pF</v>
      </c>
    </row>
    <row r="53" spans="1:24" ht="12" customHeight="1">
      <c r="A53" s="6">
        <v>46</v>
      </c>
      <c r="B53" s="7">
        <f t="shared" si="0"/>
        <v>12.717820043334727</v>
      </c>
      <c r="C53" s="8">
        <f t="shared" si="15"/>
        <v>6.8999999999999995</v>
      </c>
      <c r="D53" s="13" t="str">
        <f t="shared" si="2"/>
        <v>158pF</v>
      </c>
      <c r="E53" s="3"/>
      <c r="F53" s="6">
        <v>46</v>
      </c>
      <c r="G53" s="7">
        <f t="shared" si="3"/>
        <v>37.86041751638899</v>
      </c>
      <c r="H53" s="8">
        <f t="shared" si="4"/>
        <v>6.8999999999999995</v>
      </c>
      <c r="I53" s="13" t="str">
        <f t="shared" si="5"/>
        <v>53pF</v>
      </c>
      <c r="J53" s="3"/>
      <c r="K53" s="6">
        <v>46</v>
      </c>
      <c r="L53" s="7">
        <f t="shared" si="6"/>
        <v>52.44963114561419</v>
      </c>
      <c r="M53" s="8">
        <f t="shared" si="7"/>
        <v>6.8999999999999995</v>
      </c>
      <c r="N53" s="13" t="str">
        <f t="shared" si="8"/>
        <v>38pF</v>
      </c>
      <c r="O53" s="3"/>
      <c r="P53" s="6">
        <v>46</v>
      </c>
      <c r="Q53" s="7">
        <f t="shared" si="9"/>
        <v>83.79887054706488</v>
      </c>
      <c r="R53" s="8">
        <f t="shared" si="10"/>
        <v>6.8999999999999995</v>
      </c>
      <c r="S53" s="13" t="str">
        <f t="shared" si="11"/>
        <v>24pF</v>
      </c>
      <c r="T53" s="3"/>
      <c r="U53" s="6">
        <v>46</v>
      </c>
      <c r="V53" s="7">
        <f t="shared" si="12"/>
        <v>133.89356505960225</v>
      </c>
      <c r="W53" s="8">
        <f t="shared" si="13"/>
        <v>6.8999999999999995</v>
      </c>
      <c r="X53" s="13" t="str">
        <f t="shared" si="14"/>
        <v>15pF</v>
      </c>
    </row>
    <row r="54" spans="1:24" ht="12" customHeight="1">
      <c r="A54" s="6">
        <v>47</v>
      </c>
      <c r="B54" s="7">
        <f t="shared" si="0"/>
        <v>13.090005571307698</v>
      </c>
      <c r="C54" s="8">
        <f t="shared" si="15"/>
        <v>7.05</v>
      </c>
      <c r="D54" s="13" t="str">
        <f t="shared" si="2"/>
        <v>154pF</v>
      </c>
      <c r="E54" s="3"/>
      <c r="F54" s="6">
        <v>47</v>
      </c>
      <c r="G54" s="7">
        <f t="shared" si="3"/>
        <v>39.109111123966805</v>
      </c>
      <c r="H54" s="8">
        <f t="shared" si="4"/>
        <v>7.05</v>
      </c>
      <c r="I54" s="13" t="str">
        <f t="shared" si="5"/>
        <v>51pF</v>
      </c>
      <c r="J54" s="3"/>
      <c r="K54" s="6">
        <v>47</v>
      </c>
      <c r="L54" s="7">
        <f t="shared" si="6"/>
        <v>54.24412298415662</v>
      </c>
      <c r="M54" s="8">
        <f t="shared" si="7"/>
        <v>7.05</v>
      </c>
      <c r="N54" s="13" t="str">
        <f t="shared" si="8"/>
        <v>37pF</v>
      </c>
      <c r="O54" s="3"/>
      <c r="P54" s="6">
        <v>47</v>
      </c>
      <c r="Q54" s="7">
        <f t="shared" si="9"/>
        <v>86.8156132263171</v>
      </c>
      <c r="R54" s="8">
        <f t="shared" si="10"/>
        <v>7.05</v>
      </c>
      <c r="S54" s="13" t="str">
        <f t="shared" si="11"/>
        <v>23pF</v>
      </c>
      <c r="T54" s="3"/>
      <c r="U54" s="6">
        <v>47</v>
      </c>
      <c r="V54" s="7">
        <f t="shared" si="12"/>
        <v>138.94342814618648</v>
      </c>
      <c r="W54" s="8">
        <f t="shared" si="13"/>
        <v>7.05</v>
      </c>
      <c r="X54" s="13" t="str">
        <f t="shared" si="14"/>
        <v>14pF</v>
      </c>
    </row>
    <row r="55" spans="1:24" ht="12" customHeight="1">
      <c r="A55" s="6">
        <v>48</v>
      </c>
      <c r="B55" s="7">
        <f t="shared" si="0"/>
        <v>13.463551903541132</v>
      </c>
      <c r="C55" s="8">
        <f t="shared" si="15"/>
        <v>7.199999999999999</v>
      </c>
      <c r="D55" s="13" t="str">
        <f t="shared" si="2"/>
        <v>149pF</v>
      </c>
      <c r="E55" s="3"/>
      <c r="F55" s="6">
        <v>48</v>
      </c>
      <c r="G55" s="7">
        <f t="shared" si="3"/>
        <v>40.36687691884745</v>
      </c>
      <c r="H55" s="8">
        <f t="shared" si="4"/>
        <v>7.199999999999999</v>
      </c>
      <c r="I55" s="13" t="str">
        <f t="shared" si="5"/>
        <v>50pF</v>
      </c>
      <c r="J55" s="3"/>
      <c r="K55" s="6">
        <v>48</v>
      </c>
      <c r="L55" s="7">
        <f t="shared" si="6"/>
        <v>56.054106771531714</v>
      </c>
      <c r="M55" s="8">
        <f t="shared" si="7"/>
        <v>7.199999999999999</v>
      </c>
      <c r="N55" s="13" t="str">
        <f t="shared" si="8"/>
        <v>36pF</v>
      </c>
      <c r="O55" s="3"/>
      <c r="P55" s="6">
        <v>48</v>
      </c>
      <c r="Q55" s="7">
        <f t="shared" si="9"/>
        <v>89.86475798089613</v>
      </c>
      <c r="R55" s="8">
        <f t="shared" si="10"/>
        <v>7.199999999999999</v>
      </c>
      <c r="S55" s="13" t="str">
        <f t="shared" si="11"/>
        <v>22pF</v>
      </c>
      <c r="T55" s="3"/>
      <c r="U55" s="6">
        <v>48</v>
      </c>
      <c r="V55" s="7">
        <f t="shared" si="12"/>
        <v>144.05837605543707</v>
      </c>
      <c r="W55" s="8">
        <f t="shared" si="13"/>
        <v>7.199999999999999</v>
      </c>
      <c r="X55" s="13" t="str">
        <f t="shared" si="14"/>
        <v>14pF</v>
      </c>
    </row>
    <row r="56" spans="1:24" ht="12" customHeight="1">
      <c r="A56" s="6">
        <v>49</v>
      </c>
      <c r="B56" s="7">
        <f t="shared" si="0"/>
        <v>13.838403181556092</v>
      </c>
      <c r="C56" s="8">
        <f t="shared" si="15"/>
        <v>7.35</v>
      </c>
      <c r="D56" s="13" t="str">
        <f t="shared" si="2"/>
        <v>145pF</v>
      </c>
      <c r="E56" s="3"/>
      <c r="F56" s="6">
        <v>49</v>
      </c>
      <c r="G56" s="7">
        <f t="shared" si="3"/>
        <v>41.63343480837332</v>
      </c>
      <c r="H56" s="8">
        <f t="shared" si="4"/>
        <v>7.35</v>
      </c>
      <c r="I56" s="13" t="str">
        <f t="shared" si="5"/>
        <v>48pF</v>
      </c>
      <c r="J56" s="3"/>
      <c r="K56" s="6">
        <v>49</v>
      </c>
      <c r="L56" s="7">
        <f t="shared" si="6"/>
        <v>57.87915695273836</v>
      </c>
      <c r="M56" s="8">
        <f t="shared" si="7"/>
        <v>7.35</v>
      </c>
      <c r="N56" s="13" t="str">
        <f t="shared" si="8"/>
        <v>35pF</v>
      </c>
      <c r="O56" s="3"/>
      <c r="P56" s="6">
        <v>49</v>
      </c>
      <c r="Q56" s="7">
        <f t="shared" si="9"/>
        <v>92.94557556670026</v>
      </c>
      <c r="R56" s="8">
        <f t="shared" si="10"/>
        <v>7.35</v>
      </c>
      <c r="S56" s="13" t="str">
        <f t="shared" si="11"/>
        <v>22pF</v>
      </c>
      <c r="T56" s="3"/>
      <c r="U56" s="6">
        <v>49</v>
      </c>
      <c r="V56" s="7">
        <f t="shared" si="12"/>
        <v>149.23725633112738</v>
      </c>
      <c r="W56" s="8">
        <f t="shared" si="13"/>
        <v>7.35</v>
      </c>
      <c r="X56" s="13" t="str">
        <f t="shared" si="14"/>
        <v>13pF</v>
      </c>
    </row>
    <row r="57" spans="1:24" ht="12" customHeight="1">
      <c r="A57" s="6">
        <v>50</v>
      </c>
      <c r="B57" s="7">
        <f t="shared" si="0"/>
        <v>14.214506562789706</v>
      </c>
      <c r="C57" s="8">
        <f t="shared" si="15"/>
        <v>7.5</v>
      </c>
      <c r="D57" s="13" t="str">
        <f t="shared" si="2"/>
        <v>141pF</v>
      </c>
      <c r="E57" s="3"/>
      <c r="F57" s="6">
        <v>50</v>
      </c>
      <c r="G57" s="7">
        <f t="shared" si="3"/>
        <v>42.90851611246023</v>
      </c>
      <c r="H57" s="8">
        <f t="shared" si="4"/>
        <v>7.5</v>
      </c>
      <c r="I57" s="13" t="str">
        <f t="shared" si="5"/>
        <v>47pF</v>
      </c>
      <c r="J57" s="3"/>
      <c r="K57" s="6">
        <v>50</v>
      </c>
      <c r="L57" s="7">
        <f t="shared" si="6"/>
        <v>59.71886341769216</v>
      </c>
      <c r="M57" s="8">
        <f t="shared" si="7"/>
        <v>7.5</v>
      </c>
      <c r="N57" s="13" t="str">
        <f t="shared" si="8"/>
        <v>34pF</v>
      </c>
      <c r="O57" s="3"/>
      <c r="P57" s="6">
        <v>50</v>
      </c>
      <c r="Q57" s="7">
        <f t="shared" si="9"/>
        <v>96.0573584599283</v>
      </c>
      <c r="R57" s="8">
        <f t="shared" si="10"/>
        <v>7.5</v>
      </c>
      <c r="S57" s="13" t="str">
        <f t="shared" si="11"/>
        <v>21pF</v>
      </c>
      <c r="T57" s="3"/>
      <c r="U57" s="6">
        <v>50</v>
      </c>
      <c r="V57" s="7">
        <f t="shared" si="12"/>
        <v>154.47894356608447</v>
      </c>
      <c r="W57" s="8">
        <f t="shared" si="13"/>
        <v>7.5</v>
      </c>
      <c r="X57" s="13" t="str">
        <f t="shared" si="14"/>
        <v>13pF</v>
      </c>
    </row>
    <row r="58" spans="1:2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workbookViewId="0" topLeftCell="A19">
      <selection activeCell="A2" sqref="A2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6.00390625" style="0" bestFit="1" customWidth="1"/>
    <col min="4" max="4" width="8.8515625" style="0" customWidth="1"/>
    <col min="5" max="5" width="2.00390625" style="0" customWidth="1"/>
    <col min="6" max="6" width="4.7109375" style="0" customWidth="1"/>
    <col min="7" max="7" width="6.00390625" style="0" customWidth="1"/>
    <col min="8" max="8" width="6.421875" style="0" customWidth="1"/>
    <col min="10" max="10" width="1.8515625" style="0" customWidth="1"/>
    <col min="11" max="11" width="4.28125" style="0" customWidth="1"/>
    <col min="12" max="12" width="5.7109375" style="0" customWidth="1"/>
    <col min="13" max="13" width="6.421875" style="0" customWidth="1"/>
    <col min="15" max="15" width="4.28125" style="0" customWidth="1"/>
    <col min="16" max="16" width="4.57421875" style="0" customWidth="1"/>
    <col min="17" max="17" width="5.28125" style="0" customWidth="1"/>
    <col min="18" max="18" width="6.28125" style="0" customWidth="1"/>
    <col min="20" max="20" width="2.140625" style="0" customWidth="1"/>
    <col min="21" max="21" width="4.140625" style="0" customWidth="1"/>
    <col min="22" max="22" width="5.28125" style="0" customWidth="1"/>
    <col min="23" max="23" width="6.00390625" style="0" customWidth="1"/>
    <col min="25" max="25" width="4.00390625" style="0" customWidth="1"/>
    <col min="26" max="26" width="4.8515625" style="0" customWidth="1"/>
    <col min="27" max="27" width="5.7109375" style="0" customWidth="1"/>
    <col min="28" max="28" width="6.00390625" style="0" bestFit="1" customWidth="1"/>
  </cols>
  <sheetData>
    <row r="1" ht="15.75">
      <c r="A1" s="17" t="s">
        <v>10</v>
      </c>
    </row>
    <row r="2" ht="15.75">
      <c r="A2" s="17" t="s">
        <v>14</v>
      </c>
    </row>
    <row r="3" spans="1:28" ht="12.75">
      <c r="A3" s="2" t="s">
        <v>7</v>
      </c>
      <c r="C3" s="1">
        <v>8</v>
      </c>
      <c r="D3" s="1"/>
      <c r="F3" s="2" t="s">
        <v>7</v>
      </c>
      <c r="G3" s="2"/>
      <c r="H3" s="1">
        <v>16</v>
      </c>
      <c r="I3" s="2"/>
      <c r="J3" s="2"/>
      <c r="K3" s="2" t="s">
        <v>7</v>
      </c>
      <c r="L3" s="2"/>
      <c r="M3" s="1">
        <v>20</v>
      </c>
      <c r="N3" s="2"/>
      <c r="O3" s="2"/>
      <c r="P3" s="2" t="s">
        <v>7</v>
      </c>
      <c r="Q3" s="2"/>
      <c r="R3" s="1">
        <v>28</v>
      </c>
      <c r="S3" s="2"/>
      <c r="T3" s="2"/>
      <c r="U3" s="2" t="s">
        <v>7</v>
      </c>
      <c r="V3" s="2"/>
      <c r="W3" s="1">
        <v>40</v>
      </c>
      <c r="Z3" s="2" t="s">
        <v>7</v>
      </c>
      <c r="AA3" s="2"/>
      <c r="AB3" s="1">
        <v>65</v>
      </c>
    </row>
    <row r="4" spans="1:26" ht="12.75">
      <c r="A4" t="s">
        <v>3</v>
      </c>
      <c r="F4" t="s">
        <v>3</v>
      </c>
      <c r="K4" t="s">
        <v>3</v>
      </c>
      <c r="P4" t="s">
        <v>3</v>
      </c>
      <c r="U4" t="s">
        <v>3</v>
      </c>
      <c r="Z4" t="s">
        <v>3</v>
      </c>
    </row>
    <row r="5" spans="1:27" ht="12.75">
      <c r="A5" s="5">
        <f>(C3/25.4)</f>
        <v>0.31496062992125984</v>
      </c>
      <c r="B5" s="5">
        <f>POWER(A5,2)</f>
        <v>0.0992001984003968</v>
      </c>
      <c r="C5" s="5"/>
      <c r="D5" s="5"/>
      <c r="E5" s="5"/>
      <c r="F5" s="5">
        <f>(H3/25.4)</f>
        <v>0.6299212598425197</v>
      </c>
      <c r="G5" s="5">
        <f>POWER(F5,2)</f>
        <v>0.3968007936015872</v>
      </c>
      <c r="H5" s="5"/>
      <c r="I5" s="5"/>
      <c r="J5" s="5"/>
      <c r="K5" s="5">
        <f>(M3/25.4)</f>
        <v>0.7874015748031497</v>
      </c>
      <c r="L5" s="5">
        <f>POWER(K5,2)</f>
        <v>0.62000124000248</v>
      </c>
      <c r="M5" s="5"/>
      <c r="N5" s="5"/>
      <c r="O5" s="5"/>
      <c r="P5" s="5">
        <f>(R3/25.4)</f>
        <v>1.1023622047244095</v>
      </c>
      <c r="Q5" s="5">
        <f>POWER(P5,2)</f>
        <v>1.215202430404861</v>
      </c>
      <c r="R5" s="5"/>
      <c r="S5" s="5"/>
      <c r="T5" s="5"/>
      <c r="U5" s="5">
        <f>(W3/25.4)</f>
        <v>1.5748031496062993</v>
      </c>
      <c r="V5" s="5">
        <f>POWER(U5,2)</f>
        <v>2.48000496000992</v>
      </c>
      <c r="Z5" s="5">
        <f>(AB3/25.4)</f>
        <v>2.5590551181102366</v>
      </c>
      <c r="AA5" s="5">
        <f>POWER(Z5,2)</f>
        <v>6.548763097526197</v>
      </c>
    </row>
    <row r="6" spans="4:29" ht="12.75">
      <c r="D6" t="s">
        <v>5</v>
      </c>
      <c r="I6" t="s">
        <v>5</v>
      </c>
      <c r="N6" t="s">
        <v>5</v>
      </c>
      <c r="S6" t="s">
        <v>5</v>
      </c>
      <c r="X6" t="s">
        <v>5</v>
      </c>
      <c r="AC6" t="s">
        <v>5</v>
      </c>
    </row>
    <row r="7" spans="1:29" ht="12.75">
      <c r="A7" s="6" t="s">
        <v>4</v>
      </c>
      <c r="B7" s="6" t="s">
        <v>1</v>
      </c>
      <c r="C7" s="6" t="s">
        <v>0</v>
      </c>
      <c r="D7" s="14" t="s">
        <v>6</v>
      </c>
      <c r="E7" s="3"/>
      <c r="F7" s="6" t="s">
        <v>4</v>
      </c>
      <c r="G7" s="6" t="s">
        <v>1</v>
      </c>
      <c r="H7" s="6" t="s">
        <v>0</v>
      </c>
      <c r="I7" s="14" t="s">
        <v>6</v>
      </c>
      <c r="J7" s="3"/>
      <c r="K7" s="6" t="s">
        <v>4</v>
      </c>
      <c r="L7" s="6" t="s">
        <v>1</v>
      </c>
      <c r="M7" s="6" t="s">
        <v>0</v>
      </c>
      <c r="N7" s="14" t="s">
        <v>6</v>
      </c>
      <c r="O7" s="3"/>
      <c r="P7" s="6" t="s">
        <v>4</v>
      </c>
      <c r="Q7" s="6" t="s">
        <v>1</v>
      </c>
      <c r="R7" s="6" t="s">
        <v>0</v>
      </c>
      <c r="S7" s="14" t="s">
        <v>6</v>
      </c>
      <c r="T7" s="3"/>
      <c r="U7" s="6" t="s">
        <v>4</v>
      </c>
      <c r="V7" s="6" t="s">
        <v>1</v>
      </c>
      <c r="W7" s="6" t="s">
        <v>0</v>
      </c>
      <c r="X7" s="14" t="s">
        <v>6</v>
      </c>
      <c r="Y7" s="11"/>
      <c r="Z7" s="6" t="s">
        <v>4</v>
      </c>
      <c r="AA7" s="6" t="s">
        <v>1</v>
      </c>
      <c r="AB7" s="6" t="s">
        <v>0</v>
      </c>
      <c r="AC7" s="14" t="s">
        <v>6</v>
      </c>
    </row>
    <row r="8" spans="1:29" ht="12" customHeight="1">
      <c r="A8" s="6">
        <v>1</v>
      </c>
      <c r="B8" s="7">
        <f>($B$5*A8*A8/(0.709*$C$3+1.57*C8))</f>
        <v>0.01614849396067016</v>
      </c>
      <c r="C8" s="8">
        <f>(0.3*A8)</f>
        <v>0.3</v>
      </c>
      <c r="D8" s="13" t="str">
        <f>ROUND(1000000000000*((0.00000000201)/B8),0)&amp;"pF"</f>
        <v>124470pF</v>
      </c>
      <c r="E8" s="3"/>
      <c r="F8" s="6">
        <v>1</v>
      </c>
      <c r="G8" s="7">
        <f>($G$5*F8*F8/(0.709*$H$3+1.57*H8))</f>
        <v>0.033584493745373444</v>
      </c>
      <c r="H8" s="8">
        <f>(0.3*F8)</f>
        <v>0.3</v>
      </c>
      <c r="I8" s="13" t="str">
        <f>ROUND(1000000000000*((0.00000000201)/G8),0)&amp;"pF"</f>
        <v>59849pF</v>
      </c>
      <c r="J8" s="13"/>
      <c r="K8" s="6">
        <v>1</v>
      </c>
      <c r="L8" s="7">
        <f>($L$5*K8*K8/(0.709*$M$3+1.57*M8))</f>
        <v>0.04231801515271859</v>
      </c>
      <c r="M8" s="8">
        <f>(0.3*K8)</f>
        <v>0.3</v>
      </c>
      <c r="N8" s="13" t="str">
        <f>ROUND(1000000000000*((0.00000000201)/L8),0)&amp;"pF"</f>
        <v>47498pF</v>
      </c>
      <c r="O8" s="13"/>
      <c r="P8" s="6">
        <v>1</v>
      </c>
      <c r="Q8" s="7">
        <f>($Q$5*P8*P8/(0.709*$R$3+1.57*R8))</f>
        <v>0.05979444129335536</v>
      </c>
      <c r="R8" s="8">
        <f>(0.3*P8)</f>
        <v>0.3</v>
      </c>
      <c r="S8" s="13" t="str">
        <f>ROUND(1000000000000*((0.00000000201)/Q8),0)&amp;"pF"</f>
        <v>33615pF</v>
      </c>
      <c r="T8" s="13"/>
      <c r="U8" s="6">
        <v>1</v>
      </c>
      <c r="V8" s="7">
        <f>($V$5*U8*U8/(0.709*$W$3+1.57*W8))</f>
        <v>0.08601869376746975</v>
      </c>
      <c r="W8" s="8">
        <f>(0.3*U8)</f>
        <v>0.3</v>
      </c>
      <c r="X8" s="13" t="str">
        <f>ROUND(1000000000000*((0.00000000201)/V8),0)&amp;"pF"</f>
        <v>23367pF</v>
      </c>
      <c r="Z8" s="6">
        <v>1</v>
      </c>
      <c r="AA8" s="7">
        <f>($AA$5*Z8*Z8/(0.709*$AB$3+1.57*AB8))</f>
        <v>0.1406642129376707</v>
      </c>
      <c r="AB8" s="8">
        <f>(0.3*Z8)</f>
        <v>0.3</v>
      </c>
      <c r="AC8" s="13" t="str">
        <f>ROUND(1000000000000*((0.00000000201)/AA8),0)&amp;"pF"</f>
        <v>14289pF</v>
      </c>
    </row>
    <row r="9" spans="1:29" ht="12" customHeight="1">
      <c r="A9" s="6">
        <v>2</v>
      </c>
      <c r="B9" s="7">
        <f aca="true" t="shared" si="0" ref="B9:B57">($B$5*A9*A9/(0.709*$C$3+1.57*C9))</f>
        <v>0.05999407221070263</v>
      </c>
      <c r="C9" s="8">
        <f aca="true" t="shared" si="1" ref="C9:C57">(0.3*A9)</f>
        <v>0.6</v>
      </c>
      <c r="D9" s="13" t="str">
        <f aca="true" t="shared" si="2" ref="D9:D57">ROUND(1000000000000*((0.00000000201)/B9),0)&amp;"pF"</f>
        <v>33503pF</v>
      </c>
      <c r="E9" s="3"/>
      <c r="F9" s="6">
        <v>2</v>
      </c>
      <c r="G9" s="7">
        <f aca="true" t="shared" si="3" ref="G9:G57">($G$5*F9*F9/(0.709*$H$3+1.57*H9))</f>
        <v>0.1291879516853613</v>
      </c>
      <c r="H9" s="8">
        <f aca="true" t="shared" si="4" ref="H9:H57">(0.3*F9)</f>
        <v>0.6</v>
      </c>
      <c r="I9" s="13" t="str">
        <f aca="true" t="shared" si="5" ref="I9:I57">ROUND(1000000000000*((0.00000000201)/G9),0)&amp;"pF"</f>
        <v>15559pF</v>
      </c>
      <c r="J9" s="3"/>
      <c r="K9" s="6">
        <v>2</v>
      </c>
      <c r="L9" s="7">
        <f aca="true" t="shared" si="6" ref="L9:L57">($L$5*K9*K9/(0.709*$M$3+1.57*M9))</f>
        <v>0.16399979896904643</v>
      </c>
      <c r="M9" s="8">
        <f aca="true" t="shared" si="7" ref="M9:M57">(0.3*K9)</f>
        <v>0.6</v>
      </c>
      <c r="N9" s="13" t="str">
        <f aca="true" t="shared" si="8" ref="N9:N57">ROUND(1000000000000*((0.00000000201)/L9),0)&amp;"pF"</f>
        <v>12256pF</v>
      </c>
      <c r="O9" s="3"/>
      <c r="P9" s="6">
        <v>2</v>
      </c>
      <c r="Q9" s="7">
        <f aca="true" t="shared" si="9" ref="Q9:Q57">($Q$5*P9*P9/(0.709*$R$3+1.57*R9))</f>
        <v>0.23376020590648475</v>
      </c>
      <c r="R9" s="8">
        <f aca="true" t="shared" si="10" ref="R9:R57">(0.3*P9)</f>
        <v>0.6</v>
      </c>
      <c r="S9" s="13" t="str">
        <f aca="true" t="shared" si="11" ref="S9:S57">ROUND(1000000000000*((0.00000000201)/Q9),0)&amp;"pF"</f>
        <v>8599pF</v>
      </c>
      <c r="T9" s="3"/>
      <c r="U9" s="6">
        <v>2</v>
      </c>
      <c r="V9" s="7">
        <f aca="true" t="shared" si="12" ref="V9:V57">($V$5*U9*U9/(0.709*$W$3+1.57*W9))</f>
        <v>0.3385441212217487</v>
      </c>
      <c r="W9" s="8">
        <f aca="true" t="shared" si="13" ref="W9:W57">(0.3*U9)</f>
        <v>0.6</v>
      </c>
      <c r="X9" s="13" t="str">
        <f aca="true" t="shared" si="14" ref="X9:X57">ROUND(1000000000000*((0.00000000201)/V9),0)&amp;"pF"</f>
        <v>5937pF</v>
      </c>
      <c r="Z9" s="6">
        <v>2</v>
      </c>
      <c r="AA9" s="7">
        <f aca="true" t="shared" si="15" ref="AA9:AA57">($AA$5*Z9*Z9/(0.709*$AB$3+1.57*AB9))</f>
        <v>0.5570215491123139</v>
      </c>
      <c r="AB9" s="8">
        <f aca="true" t="shared" si="16" ref="AB9:AB57">(0.3*Z9)</f>
        <v>0.6</v>
      </c>
      <c r="AC9" s="13" t="str">
        <f aca="true" t="shared" si="17" ref="AC9:AC57">ROUND(1000000000000*((0.00000000201)/AA9),0)&amp;"pF"</f>
        <v>3608pF</v>
      </c>
    </row>
    <row r="10" spans="1:29" ht="12" customHeight="1">
      <c r="A10" s="6">
        <v>3</v>
      </c>
      <c r="B10" s="7">
        <f t="shared" si="0"/>
        <v>0.1260129549193467</v>
      </c>
      <c r="C10" s="8">
        <f t="shared" si="1"/>
        <v>0.8999999999999999</v>
      </c>
      <c r="D10" s="13" t="str">
        <f t="shared" si="2"/>
        <v>15951pF</v>
      </c>
      <c r="E10" s="3"/>
      <c r="F10" s="6">
        <v>3</v>
      </c>
      <c r="G10" s="7">
        <f t="shared" si="3"/>
        <v>0.27994098474674967</v>
      </c>
      <c r="H10" s="8">
        <f t="shared" si="4"/>
        <v>0.8999999999999999</v>
      </c>
      <c r="I10" s="13" t="str">
        <f t="shared" si="5"/>
        <v>7180pF</v>
      </c>
      <c r="J10" s="3"/>
      <c r="K10" s="6">
        <v>3</v>
      </c>
      <c r="L10" s="7">
        <f t="shared" si="6"/>
        <v>0.3578535984109742</v>
      </c>
      <c r="M10" s="8">
        <f t="shared" si="7"/>
        <v>0.8999999999999999</v>
      </c>
      <c r="N10" s="13" t="str">
        <f t="shared" si="8"/>
        <v>5617pF</v>
      </c>
      <c r="O10" s="3"/>
      <c r="P10" s="6">
        <v>3</v>
      </c>
      <c r="Q10" s="7">
        <f t="shared" si="9"/>
        <v>0.5143109275167529</v>
      </c>
      <c r="R10" s="8">
        <f t="shared" si="10"/>
        <v>0.8999999999999999</v>
      </c>
      <c r="S10" s="13" t="str">
        <f t="shared" si="11"/>
        <v>3908pF</v>
      </c>
      <c r="T10" s="3"/>
      <c r="U10" s="6">
        <v>3</v>
      </c>
      <c r="V10" s="7">
        <f t="shared" si="12"/>
        <v>0.7496740214318102</v>
      </c>
      <c r="W10" s="8">
        <f t="shared" si="13"/>
        <v>0.8999999999999999</v>
      </c>
      <c r="X10" s="13" t="str">
        <f t="shared" si="14"/>
        <v>2681pF</v>
      </c>
      <c r="Z10" s="6">
        <v>3</v>
      </c>
      <c r="AA10" s="7">
        <f t="shared" si="15"/>
        <v>1.2408705182899444</v>
      </c>
      <c r="AB10" s="8">
        <f t="shared" si="16"/>
        <v>0.8999999999999999</v>
      </c>
      <c r="AC10" s="13" t="str">
        <f t="shared" si="17"/>
        <v>1620pF</v>
      </c>
    </row>
    <row r="11" spans="1:29" ht="12" customHeight="1">
      <c r="A11" s="6">
        <v>4</v>
      </c>
      <c r="B11" s="7">
        <f t="shared" si="0"/>
        <v>0.2100586519860176</v>
      </c>
      <c r="C11" s="8">
        <f t="shared" si="1"/>
        <v>1.2</v>
      </c>
      <c r="D11" s="13" t="str">
        <f t="shared" si="2"/>
        <v>9569pF</v>
      </c>
      <c r="E11" s="3"/>
      <c r="F11" s="6">
        <v>4</v>
      </c>
      <c r="G11" s="7">
        <f t="shared" si="3"/>
        <v>0.47995257768562105</v>
      </c>
      <c r="H11" s="8">
        <f t="shared" si="4"/>
        <v>1.2</v>
      </c>
      <c r="I11" s="13" t="str">
        <f t="shared" si="5"/>
        <v>4188pF</v>
      </c>
      <c r="J11" s="3"/>
      <c r="K11" s="6">
        <v>4</v>
      </c>
      <c r="L11" s="7">
        <f t="shared" si="6"/>
        <v>0.6175311155403187</v>
      </c>
      <c r="M11" s="8">
        <f t="shared" si="7"/>
        <v>1.2</v>
      </c>
      <c r="N11" s="13" t="str">
        <f t="shared" si="8"/>
        <v>3255pF</v>
      </c>
      <c r="O11" s="3"/>
      <c r="P11" s="6">
        <v>4</v>
      </c>
      <c r="Q11" s="7">
        <f t="shared" si="9"/>
        <v>0.8945177993410828</v>
      </c>
      <c r="R11" s="8">
        <f t="shared" si="10"/>
        <v>1.2</v>
      </c>
      <c r="S11" s="13" t="str">
        <f t="shared" si="11"/>
        <v>2247pF</v>
      </c>
      <c r="T11" s="3"/>
      <c r="U11" s="6">
        <v>4</v>
      </c>
      <c r="V11" s="7">
        <f t="shared" si="12"/>
        <v>1.3119983917523714</v>
      </c>
      <c r="W11" s="8">
        <f t="shared" si="13"/>
        <v>1.2</v>
      </c>
      <c r="X11" s="13" t="str">
        <f t="shared" si="14"/>
        <v>1532pF</v>
      </c>
      <c r="Z11" s="6">
        <v>4</v>
      </c>
      <c r="AA11" s="7">
        <f t="shared" si="15"/>
        <v>2.1843317467618495</v>
      </c>
      <c r="AB11" s="8">
        <f t="shared" si="16"/>
        <v>1.2</v>
      </c>
      <c r="AC11" s="13" t="str">
        <f t="shared" si="17"/>
        <v>920pF</v>
      </c>
    </row>
    <row r="12" spans="1:29" ht="12" customHeight="1">
      <c r="A12" s="6">
        <v>5</v>
      </c>
      <c r="B12" s="7">
        <f t="shared" si="0"/>
        <v>0.308957887132169</v>
      </c>
      <c r="C12" s="8">
        <f t="shared" si="1"/>
        <v>1.5</v>
      </c>
      <c r="D12" s="13" t="str">
        <f t="shared" si="2"/>
        <v>6506pF</v>
      </c>
      <c r="E12" s="3"/>
      <c r="F12" s="6">
        <v>5</v>
      </c>
      <c r="G12" s="7">
        <f t="shared" si="3"/>
        <v>0.7241418964916914</v>
      </c>
      <c r="H12" s="8">
        <f t="shared" si="4"/>
        <v>1.5</v>
      </c>
      <c r="I12" s="13" t="str">
        <f t="shared" si="5"/>
        <v>2776pF</v>
      </c>
      <c r="J12" s="3"/>
      <c r="K12" s="6">
        <v>5</v>
      </c>
      <c r="L12" s="7">
        <f t="shared" si="6"/>
        <v>0.9374073782922286</v>
      </c>
      <c r="M12" s="8">
        <f t="shared" si="7"/>
        <v>1.5</v>
      </c>
      <c r="N12" s="13" t="str">
        <f t="shared" si="8"/>
        <v>2144pF</v>
      </c>
      <c r="O12" s="3"/>
      <c r="P12" s="6">
        <v>5</v>
      </c>
      <c r="Q12" s="7">
        <f t="shared" si="9"/>
        <v>1.368039841496894</v>
      </c>
      <c r="R12" s="8">
        <f t="shared" si="10"/>
        <v>1.5</v>
      </c>
      <c r="S12" s="13" t="str">
        <f t="shared" si="11"/>
        <v>1469pF</v>
      </c>
      <c r="T12" s="3"/>
      <c r="U12" s="6">
        <v>5</v>
      </c>
      <c r="V12" s="7">
        <f t="shared" si="12"/>
        <v>2.0185617450837703</v>
      </c>
      <c r="W12" s="8">
        <f t="shared" si="13"/>
        <v>1.5</v>
      </c>
      <c r="X12" s="13" t="str">
        <f t="shared" si="14"/>
        <v>996pF</v>
      </c>
      <c r="Z12" s="6">
        <v>5</v>
      </c>
      <c r="AA12" s="7">
        <f t="shared" si="15"/>
        <v>3.379832317055221</v>
      </c>
      <c r="AB12" s="8">
        <f t="shared" si="16"/>
        <v>1.5</v>
      </c>
      <c r="AC12" s="13" t="str">
        <f t="shared" si="17"/>
        <v>595pF</v>
      </c>
    </row>
    <row r="13" spans="1:29" ht="12" customHeight="1">
      <c r="A13" s="6">
        <v>6</v>
      </c>
      <c r="B13" s="7">
        <f t="shared" si="0"/>
        <v>0.4202408969656726</v>
      </c>
      <c r="C13" s="8">
        <f t="shared" si="1"/>
        <v>1.7999999999999998</v>
      </c>
      <c r="D13" s="13" t="str">
        <f t="shared" si="2"/>
        <v>4783pF</v>
      </c>
      <c r="E13" s="3"/>
      <c r="F13" s="6">
        <v>6</v>
      </c>
      <c r="G13" s="7">
        <f t="shared" si="3"/>
        <v>1.0081036393547735</v>
      </c>
      <c r="H13" s="8">
        <f t="shared" si="4"/>
        <v>1.7999999999999998</v>
      </c>
      <c r="I13" s="13" t="str">
        <f t="shared" si="5"/>
        <v>1994pF</v>
      </c>
      <c r="J13" s="3"/>
      <c r="K13" s="6">
        <v>6</v>
      </c>
      <c r="L13" s="7">
        <f t="shared" si="6"/>
        <v>1.312480573920339</v>
      </c>
      <c r="M13" s="8">
        <f t="shared" si="7"/>
        <v>1.7999999999999998</v>
      </c>
      <c r="N13" s="13" t="str">
        <f t="shared" si="8"/>
        <v>1531pF</v>
      </c>
      <c r="O13" s="3"/>
      <c r="P13" s="6">
        <v>6</v>
      </c>
      <c r="Q13" s="7">
        <f t="shared" si="9"/>
        <v>1.929062858037525</v>
      </c>
      <c r="R13" s="8">
        <f t="shared" si="10"/>
        <v>1.7999999999999998</v>
      </c>
      <c r="S13" s="13" t="str">
        <f t="shared" si="11"/>
        <v>1042pF</v>
      </c>
      <c r="T13" s="3"/>
      <c r="U13" s="6">
        <v>6</v>
      </c>
      <c r="V13" s="7">
        <f t="shared" si="12"/>
        <v>2.8628287872877936</v>
      </c>
      <c r="W13" s="8">
        <f t="shared" si="13"/>
        <v>1.7999999999999998</v>
      </c>
      <c r="X13" s="13" t="str">
        <f t="shared" si="14"/>
        <v>702pF</v>
      </c>
      <c r="Z13" s="6">
        <v>6</v>
      </c>
      <c r="AA13" s="7">
        <f t="shared" si="15"/>
        <v>4.820091012470469</v>
      </c>
      <c r="AB13" s="8">
        <f t="shared" si="16"/>
        <v>1.7999999999999998</v>
      </c>
      <c r="AC13" s="13" t="str">
        <f t="shared" si="17"/>
        <v>417pF</v>
      </c>
    </row>
    <row r="14" spans="1:29" ht="12" customHeight="1">
      <c r="A14" s="6">
        <v>7</v>
      </c>
      <c r="B14" s="7">
        <f t="shared" si="0"/>
        <v>0.5419567088437333</v>
      </c>
      <c r="C14" s="8">
        <f t="shared" si="1"/>
        <v>2.1</v>
      </c>
      <c r="D14" s="13" t="str">
        <f t="shared" si="2"/>
        <v>3709pF</v>
      </c>
      <c r="E14" s="3"/>
      <c r="F14" s="6">
        <v>7</v>
      </c>
      <c r="G14" s="7">
        <f t="shared" si="3"/>
        <v>1.3279993775341692</v>
      </c>
      <c r="H14" s="8">
        <f t="shared" si="4"/>
        <v>2.1</v>
      </c>
      <c r="I14" s="13" t="str">
        <f t="shared" si="5"/>
        <v>1514pF</v>
      </c>
      <c r="J14" s="3"/>
      <c r="K14" s="6">
        <v>7</v>
      </c>
      <c r="L14" s="7">
        <f t="shared" si="6"/>
        <v>1.7382880791967454</v>
      </c>
      <c r="M14" s="8">
        <f t="shared" si="7"/>
        <v>2.1</v>
      </c>
      <c r="N14" s="13" t="str">
        <f t="shared" si="8"/>
        <v>1156pF</v>
      </c>
      <c r="O14" s="3"/>
      <c r="P14" s="6">
        <v>7</v>
      </c>
      <c r="Q14" s="7">
        <f t="shared" si="9"/>
        <v>2.572245846033875</v>
      </c>
      <c r="R14" s="8">
        <f t="shared" si="10"/>
        <v>2.1</v>
      </c>
      <c r="S14" s="13" t="str">
        <f t="shared" si="11"/>
        <v>781pF</v>
      </c>
      <c r="T14" s="3"/>
      <c r="U14" s="6">
        <v>7</v>
      </c>
      <c r="V14" s="7">
        <f t="shared" si="12"/>
        <v>3.838653158558489</v>
      </c>
      <c r="W14" s="8">
        <f t="shared" si="13"/>
        <v>2.1</v>
      </c>
      <c r="X14" s="13" t="str">
        <f t="shared" si="14"/>
        <v>524pF</v>
      </c>
      <c r="Z14" s="6">
        <v>7</v>
      </c>
      <c r="AA14" s="7">
        <f t="shared" si="15"/>
        <v>6.4981044060342565</v>
      </c>
      <c r="AB14" s="8">
        <f t="shared" si="16"/>
        <v>2.1</v>
      </c>
      <c r="AC14" s="13" t="str">
        <f t="shared" si="17"/>
        <v>309pF</v>
      </c>
    </row>
    <row r="15" spans="1:31" ht="12" customHeight="1">
      <c r="A15" s="6">
        <v>8</v>
      </c>
      <c r="B15" s="7">
        <f>($B$5*A15*A15/(0.709*$C$3+1.57*C15))</f>
        <v>0.6725437179687919</v>
      </c>
      <c r="C15" s="8">
        <f t="shared" si="1"/>
        <v>2.4</v>
      </c>
      <c r="D15" s="13" t="str">
        <f t="shared" si="2"/>
        <v>2989pF</v>
      </c>
      <c r="E15" s="3"/>
      <c r="F15" s="6">
        <v>8</v>
      </c>
      <c r="G15" s="7">
        <f t="shared" si="3"/>
        <v>1.680469215888141</v>
      </c>
      <c r="H15" s="8">
        <f t="shared" si="4"/>
        <v>2.4</v>
      </c>
      <c r="I15" s="13" t="str">
        <f t="shared" si="5"/>
        <v>1196pF</v>
      </c>
      <c r="J15" s="3"/>
      <c r="K15" s="6">
        <v>8</v>
      </c>
      <c r="L15" s="7">
        <f t="shared" si="6"/>
        <v>2.2108357120658972</v>
      </c>
      <c r="M15" s="8">
        <f t="shared" si="7"/>
        <v>2.4</v>
      </c>
      <c r="N15" s="13" t="str">
        <f t="shared" si="8"/>
        <v>909pF</v>
      </c>
      <c r="O15" s="3"/>
      <c r="P15" s="6">
        <v>8</v>
      </c>
      <c r="Q15" s="7">
        <f t="shared" si="9"/>
        <v>3.292673816507667</v>
      </c>
      <c r="R15" s="8">
        <f t="shared" si="10"/>
        <v>2.4</v>
      </c>
      <c r="S15" s="13" t="str">
        <f t="shared" si="11"/>
        <v>610pF</v>
      </c>
      <c r="T15" s="3"/>
      <c r="U15" s="6">
        <v>8</v>
      </c>
      <c r="V15" s="7">
        <f t="shared" si="12"/>
        <v>4.94024892432255</v>
      </c>
      <c r="W15" s="8">
        <f t="shared" si="13"/>
        <v>2.4</v>
      </c>
      <c r="X15" s="13" t="str">
        <f t="shared" si="14"/>
        <v>407pF</v>
      </c>
      <c r="Z15" s="6">
        <v>8</v>
      </c>
      <c r="AA15" s="7">
        <f t="shared" si="15"/>
        <v>8.40713373802332</v>
      </c>
      <c r="AB15" s="8">
        <f t="shared" si="16"/>
        <v>2.4</v>
      </c>
      <c r="AC15" s="13" t="str">
        <f t="shared" si="17"/>
        <v>239pF</v>
      </c>
      <c r="AE15" s="16"/>
    </row>
    <row r="16" spans="1:29" ht="12" customHeight="1">
      <c r="A16" s="6">
        <v>9</v>
      </c>
      <c r="B16" s="7">
        <f t="shared" si="0"/>
        <v>0.8107371678369633</v>
      </c>
      <c r="C16" s="8">
        <f t="shared" si="1"/>
        <v>2.6999999999999997</v>
      </c>
      <c r="D16" s="13" t="str">
        <f t="shared" si="2"/>
        <v>2479pF</v>
      </c>
      <c r="E16" s="3"/>
      <c r="F16" s="6">
        <v>9</v>
      </c>
      <c r="G16" s="7">
        <f t="shared" si="3"/>
        <v>2.0625594738964623</v>
      </c>
      <c r="H16" s="8">
        <f t="shared" si="4"/>
        <v>2.6999999999999997</v>
      </c>
      <c r="I16" s="13" t="str">
        <f t="shared" si="5"/>
        <v>975pF</v>
      </c>
      <c r="J16" s="3"/>
      <c r="K16" s="6">
        <v>9</v>
      </c>
      <c r="L16" s="7">
        <f t="shared" si="6"/>
        <v>2.726537838112866</v>
      </c>
      <c r="M16" s="8">
        <f t="shared" si="7"/>
        <v>2.6999999999999997</v>
      </c>
      <c r="N16" s="13" t="str">
        <f t="shared" si="8"/>
        <v>737pF</v>
      </c>
      <c r="O16" s="3"/>
      <c r="P16" s="6">
        <v>9</v>
      </c>
      <c r="Q16" s="7">
        <f t="shared" si="9"/>
        <v>4.085816149715401</v>
      </c>
      <c r="R16" s="8">
        <f t="shared" si="10"/>
        <v>2.6999999999999997</v>
      </c>
      <c r="S16" s="13" t="str">
        <f t="shared" si="11"/>
        <v>492pF</v>
      </c>
      <c r="T16" s="3"/>
      <c r="U16" s="6">
        <v>9</v>
      </c>
      <c r="V16" s="7">
        <f t="shared" si="12"/>
        <v>6.162164537587152</v>
      </c>
      <c r="W16" s="8">
        <f t="shared" si="13"/>
        <v>2.6999999999999997</v>
      </c>
      <c r="X16" s="13" t="str">
        <f t="shared" si="14"/>
        <v>326pF</v>
      </c>
      <c r="Z16" s="6">
        <v>9</v>
      </c>
      <c r="AA16" s="7">
        <f t="shared" si="15"/>
        <v>10.540692530395477</v>
      </c>
      <c r="AB16" s="8">
        <f t="shared" si="16"/>
        <v>2.6999999999999997</v>
      </c>
      <c r="AC16" s="13" t="str">
        <f t="shared" si="17"/>
        <v>191pF</v>
      </c>
    </row>
    <row r="17" spans="1:29" ht="12" customHeight="1">
      <c r="A17" s="6">
        <v>10</v>
      </c>
      <c r="B17" s="7">
        <f t="shared" si="0"/>
        <v>0.9555018146830746</v>
      </c>
      <c r="C17" s="8">
        <f t="shared" si="1"/>
        <v>3</v>
      </c>
      <c r="D17" s="13" t="str">
        <f t="shared" si="2"/>
        <v>2104pF</v>
      </c>
      <c r="E17" s="3"/>
      <c r="F17" s="6">
        <v>10</v>
      </c>
      <c r="G17" s="7">
        <f t="shared" si="3"/>
        <v>2.471663097057352</v>
      </c>
      <c r="H17" s="8">
        <f t="shared" si="4"/>
        <v>3</v>
      </c>
      <c r="I17" s="13" t="str">
        <f t="shared" si="5"/>
        <v>813pF</v>
      </c>
      <c r="J17" s="3"/>
      <c r="K17" s="6">
        <v>10</v>
      </c>
      <c r="L17" s="7">
        <f t="shared" si="6"/>
        <v>3.2821664372815245</v>
      </c>
      <c r="M17" s="8">
        <f t="shared" si="7"/>
        <v>3</v>
      </c>
      <c r="N17" s="13" t="str">
        <f t="shared" si="8"/>
        <v>612pF</v>
      </c>
      <c r="O17" s="3"/>
      <c r="P17" s="6">
        <v>10</v>
      </c>
      <c r="Q17" s="7">
        <f t="shared" si="9"/>
        <v>4.9474897418974875</v>
      </c>
      <c r="R17" s="8">
        <f t="shared" si="10"/>
        <v>3</v>
      </c>
      <c r="S17" s="13" t="str">
        <f t="shared" si="11"/>
        <v>406pF</v>
      </c>
      <c r="T17" s="3"/>
      <c r="U17" s="6">
        <v>10</v>
      </c>
      <c r="V17" s="7">
        <f t="shared" si="12"/>
        <v>7.499259026337829</v>
      </c>
      <c r="W17" s="8">
        <f t="shared" si="13"/>
        <v>3</v>
      </c>
      <c r="X17" s="13" t="str">
        <f t="shared" si="14"/>
        <v>268pF</v>
      </c>
      <c r="Z17" s="6">
        <v>10</v>
      </c>
      <c r="AA17" s="9">
        <f t="shared" si="15"/>
        <v>12.892534890296675</v>
      </c>
      <c r="AB17" s="8">
        <f t="shared" si="16"/>
        <v>3</v>
      </c>
      <c r="AC17" s="13" t="str">
        <f t="shared" si="17"/>
        <v>156pF</v>
      </c>
    </row>
    <row r="18" spans="1:29" ht="12" customHeight="1">
      <c r="A18" s="6">
        <v>11</v>
      </c>
      <c r="B18" s="7">
        <f t="shared" si="0"/>
        <v>1.105982125352254</v>
      </c>
      <c r="C18" s="8">
        <f t="shared" si="1"/>
        <v>3.3</v>
      </c>
      <c r="D18" s="13" t="str">
        <f t="shared" si="2"/>
        <v>1817pF</v>
      </c>
      <c r="E18" s="3"/>
      <c r="F18" s="6">
        <v>11</v>
      </c>
      <c r="G18" s="7">
        <f t="shared" si="3"/>
        <v>2.9054702587468713</v>
      </c>
      <c r="H18" s="8">
        <f t="shared" si="4"/>
        <v>3.3</v>
      </c>
      <c r="I18" s="13" t="str">
        <f t="shared" si="5"/>
        <v>692pF</v>
      </c>
      <c r="J18" s="3"/>
      <c r="K18" s="6">
        <v>11</v>
      </c>
      <c r="L18" s="7">
        <f t="shared" si="6"/>
        <v>3.8748076049945808</v>
      </c>
      <c r="M18" s="8">
        <f t="shared" si="7"/>
        <v>3.3</v>
      </c>
      <c r="N18" s="13" t="str">
        <f t="shared" si="8"/>
        <v>519pF</v>
      </c>
      <c r="O18" s="3"/>
      <c r="P18" s="6">
        <v>11</v>
      </c>
      <c r="Q18" s="7">
        <f t="shared" si="9"/>
        <v>5.8738263124271235</v>
      </c>
      <c r="R18" s="8">
        <f t="shared" si="10"/>
        <v>3.3</v>
      </c>
      <c r="S18" s="13" t="str">
        <f t="shared" si="11"/>
        <v>342pF</v>
      </c>
      <c r="T18" s="3"/>
      <c r="U18" s="6">
        <v>11</v>
      </c>
      <c r="V18" s="7">
        <f t="shared" si="12"/>
        <v>8.946680187269322</v>
      </c>
      <c r="W18" s="8">
        <f t="shared" si="13"/>
        <v>3.3</v>
      </c>
      <c r="X18" s="13" t="str">
        <f t="shared" si="14"/>
        <v>225pF</v>
      </c>
      <c r="Z18" s="6">
        <v>11</v>
      </c>
      <c r="AA18" s="7">
        <f t="shared" si="15"/>
        <v>15.456644458328519</v>
      </c>
      <c r="AB18" s="8">
        <f t="shared" si="16"/>
        <v>3.3</v>
      </c>
      <c r="AC18" s="13" t="str">
        <f t="shared" si="17"/>
        <v>130pF</v>
      </c>
    </row>
    <row r="19" spans="1:29" ht="12" customHeight="1">
      <c r="A19" s="6">
        <v>12</v>
      </c>
      <c r="B19" s="7">
        <f t="shared" si="0"/>
        <v>1.261464903713983</v>
      </c>
      <c r="C19" s="8">
        <f t="shared" si="1"/>
        <v>3.5999999999999996</v>
      </c>
      <c r="D19" s="13" t="str">
        <f t="shared" si="2"/>
        <v>1593pF</v>
      </c>
      <c r="E19" s="3"/>
      <c r="F19" s="6">
        <v>12</v>
      </c>
      <c r="G19" s="7">
        <f t="shared" si="3"/>
        <v>3.3619271757253806</v>
      </c>
      <c r="H19" s="8">
        <f t="shared" si="4"/>
        <v>3.5999999999999996</v>
      </c>
      <c r="I19" s="13" t="str">
        <f t="shared" si="5"/>
        <v>598pF</v>
      </c>
      <c r="J19" s="3"/>
      <c r="K19" s="6">
        <v>12</v>
      </c>
      <c r="L19" s="7">
        <f t="shared" si="6"/>
        <v>4.501824251732408</v>
      </c>
      <c r="M19" s="8">
        <f t="shared" si="7"/>
        <v>3.5999999999999996</v>
      </c>
      <c r="N19" s="13" t="str">
        <f t="shared" si="8"/>
        <v>446pF</v>
      </c>
      <c r="O19" s="3"/>
      <c r="P19" s="6">
        <v>12</v>
      </c>
      <c r="Q19" s="7">
        <f t="shared" si="9"/>
        <v>6.8612433335280745</v>
      </c>
      <c r="R19" s="8">
        <f t="shared" si="10"/>
        <v>3.5999999999999996</v>
      </c>
      <c r="S19" s="13" t="str">
        <f t="shared" si="11"/>
        <v>293pF</v>
      </c>
      <c r="T19" s="3"/>
      <c r="U19" s="6">
        <v>12</v>
      </c>
      <c r="V19" s="15">
        <f t="shared" si="12"/>
        <v>10.499844591362711</v>
      </c>
      <c r="W19" s="8">
        <f t="shared" si="13"/>
        <v>3.5999999999999996</v>
      </c>
      <c r="X19" s="13" t="str">
        <f t="shared" si="14"/>
        <v>191pF</v>
      </c>
      <c r="Z19" s="6">
        <v>12</v>
      </c>
      <c r="AA19" s="7">
        <f t="shared" si="15"/>
        <v>18.22722396048809</v>
      </c>
      <c r="AB19" s="8">
        <f t="shared" si="16"/>
        <v>3.5999999999999996</v>
      </c>
      <c r="AC19" s="13" t="str">
        <f t="shared" si="17"/>
        <v>110pF</v>
      </c>
    </row>
    <row r="20" spans="1:29" ht="12" customHeight="1">
      <c r="A20" s="6">
        <v>13</v>
      </c>
      <c r="B20" s="7">
        <f t="shared" si="0"/>
        <v>1.4213508715275165</v>
      </c>
      <c r="C20" s="8">
        <f t="shared" si="1"/>
        <v>3.9</v>
      </c>
      <c r="D20" s="13" t="str">
        <f t="shared" si="2"/>
        <v>1414pF</v>
      </c>
      <c r="E20" s="3"/>
      <c r="F20" s="6">
        <v>13</v>
      </c>
      <c r="G20" s="7">
        <f t="shared" si="3"/>
        <v>3.8392015869163703</v>
      </c>
      <c r="H20" s="8">
        <f t="shared" si="4"/>
        <v>3.9</v>
      </c>
      <c r="I20" s="13" t="str">
        <f t="shared" si="5"/>
        <v>524pF</v>
      </c>
      <c r="J20" s="3"/>
      <c r="K20" s="6">
        <v>13</v>
      </c>
      <c r="L20" s="7">
        <f t="shared" si="6"/>
        <v>5.160823994504217</v>
      </c>
      <c r="M20" s="8">
        <f t="shared" si="7"/>
        <v>3.9</v>
      </c>
      <c r="N20" s="13" t="str">
        <f t="shared" si="8"/>
        <v>389pF</v>
      </c>
      <c r="O20" s="3"/>
      <c r="P20" s="6">
        <v>13</v>
      </c>
      <c r="Q20" s="7">
        <f t="shared" si="9"/>
        <v>7.906418122749625</v>
      </c>
      <c r="R20" s="8">
        <f t="shared" si="10"/>
        <v>3.9</v>
      </c>
      <c r="S20" s="13" t="str">
        <f t="shared" si="11"/>
        <v>254pF</v>
      </c>
      <c r="T20" s="3"/>
      <c r="U20" s="6">
        <v>13</v>
      </c>
      <c r="V20" s="9">
        <f t="shared" si="12"/>
        <v>12.154419228074024</v>
      </c>
      <c r="W20" s="8">
        <f t="shared" si="13"/>
        <v>3.9</v>
      </c>
      <c r="X20" s="13" t="str">
        <f t="shared" si="14"/>
        <v>165pF</v>
      </c>
      <c r="Z20" s="6">
        <v>13</v>
      </c>
      <c r="AA20" s="7">
        <f t="shared" si="15"/>
        <v>21.19868532565751</v>
      </c>
      <c r="AB20" s="8">
        <f t="shared" si="16"/>
        <v>3.9</v>
      </c>
      <c r="AC20" s="13" t="str">
        <f t="shared" si="17"/>
        <v>95pF</v>
      </c>
    </row>
    <row r="21" spans="1:29" ht="12" customHeight="1">
      <c r="A21" s="6">
        <v>14</v>
      </c>
      <c r="B21" s="7">
        <f t="shared" si="0"/>
        <v>1.5851327968757356</v>
      </c>
      <c r="C21" s="8">
        <f t="shared" si="1"/>
        <v>4.2</v>
      </c>
      <c r="D21" s="13" t="str">
        <f t="shared" si="2"/>
        <v>1268pF</v>
      </c>
      <c r="E21" s="3"/>
      <c r="F21" s="6">
        <v>14</v>
      </c>
      <c r="G21" s="7">
        <f t="shared" si="3"/>
        <v>4.335653670749866</v>
      </c>
      <c r="H21" s="8">
        <f t="shared" si="4"/>
        <v>4.2</v>
      </c>
      <c r="I21" s="13" t="str">
        <f t="shared" si="5"/>
        <v>464pF</v>
      </c>
      <c r="J21" s="3"/>
      <c r="K21" s="6">
        <v>14</v>
      </c>
      <c r="L21" s="7">
        <f t="shared" si="6"/>
        <v>5.849631416216717</v>
      </c>
      <c r="M21" s="8">
        <f t="shared" si="7"/>
        <v>4.2</v>
      </c>
      <c r="N21" s="13" t="str">
        <f t="shared" si="8"/>
        <v>344pF</v>
      </c>
      <c r="O21" s="3"/>
      <c r="P21" s="6">
        <v>14</v>
      </c>
      <c r="Q21" s="7">
        <f t="shared" si="9"/>
        <v>9.006264703900504</v>
      </c>
      <c r="R21" s="8">
        <f t="shared" si="10"/>
        <v>4.2</v>
      </c>
      <c r="S21" s="13" t="str">
        <f t="shared" si="11"/>
        <v>223pF</v>
      </c>
      <c r="T21" s="3"/>
      <c r="U21" s="6">
        <v>14</v>
      </c>
      <c r="V21" s="7">
        <f t="shared" si="12"/>
        <v>13.906304633573964</v>
      </c>
      <c r="W21" s="8">
        <f t="shared" si="13"/>
        <v>4.2</v>
      </c>
      <c r="X21" s="13" t="str">
        <f t="shared" si="14"/>
        <v>145pF</v>
      </c>
      <c r="Z21" s="6">
        <v>14</v>
      </c>
      <c r="AA21" s="7">
        <f t="shared" si="15"/>
        <v>24.3656403332473</v>
      </c>
      <c r="AB21" s="8">
        <f t="shared" si="16"/>
        <v>4.2</v>
      </c>
      <c r="AC21" s="13" t="str">
        <f t="shared" si="17"/>
        <v>82pF</v>
      </c>
    </row>
    <row r="22" spans="1:29" ht="12" customHeight="1">
      <c r="A22" s="6">
        <v>15</v>
      </c>
      <c r="B22" s="7">
        <f t="shared" si="0"/>
        <v>1.752378475315167</v>
      </c>
      <c r="C22" s="8">
        <f t="shared" si="1"/>
        <v>4.5</v>
      </c>
      <c r="D22" s="13" t="str">
        <f t="shared" si="2"/>
        <v>1147pF</v>
      </c>
      <c r="E22" s="3"/>
      <c r="F22" s="6">
        <v>15</v>
      </c>
      <c r="G22" s="7">
        <f t="shared" si="3"/>
        <v>4.849811427038793</v>
      </c>
      <c r="H22" s="8">
        <f t="shared" si="4"/>
        <v>4.5</v>
      </c>
      <c r="I22" s="13" t="str">
        <f t="shared" si="5"/>
        <v>414pF</v>
      </c>
      <c r="J22" s="3"/>
      <c r="K22" s="6">
        <v>15</v>
      </c>
      <c r="L22" s="7">
        <f t="shared" si="6"/>
        <v>6.566264015088633</v>
      </c>
      <c r="M22" s="8">
        <f t="shared" si="7"/>
        <v>4.5</v>
      </c>
      <c r="N22" s="13" t="str">
        <f t="shared" si="8"/>
        <v>306pF</v>
      </c>
      <c r="O22" s="3"/>
      <c r="P22" s="6">
        <v>15</v>
      </c>
      <c r="Q22" s="15">
        <f t="shared" si="9"/>
        <v>10.157913097339737</v>
      </c>
      <c r="R22" s="8">
        <f t="shared" si="10"/>
        <v>4.5</v>
      </c>
      <c r="S22" s="13" t="str">
        <f t="shared" si="11"/>
        <v>198pF</v>
      </c>
      <c r="T22" s="3"/>
      <c r="U22" s="6">
        <v>15</v>
      </c>
      <c r="V22" s="7">
        <f t="shared" si="12"/>
        <v>15.751619364918337</v>
      </c>
      <c r="W22" s="8">
        <f t="shared" si="13"/>
        <v>4.5</v>
      </c>
      <c r="X22" s="13" t="str">
        <f t="shared" si="14"/>
        <v>128pF</v>
      </c>
      <c r="Z22" s="6">
        <v>15</v>
      </c>
      <c r="AA22" s="7">
        <f t="shared" si="15"/>
        <v>27.72289175810714</v>
      </c>
      <c r="AB22" s="8">
        <f t="shared" si="16"/>
        <v>4.5</v>
      </c>
      <c r="AC22" s="13" t="str">
        <f t="shared" si="17"/>
        <v>73pF</v>
      </c>
    </row>
    <row r="23" spans="1:29" ht="12" customHeight="1">
      <c r="A23" s="6">
        <v>16</v>
      </c>
      <c r="B23" s="7">
        <f t="shared" si="0"/>
        <v>1.9227173524001806</v>
      </c>
      <c r="C23" s="8">
        <f t="shared" si="1"/>
        <v>4.8</v>
      </c>
      <c r="D23" s="13" t="str">
        <f t="shared" si="2"/>
        <v>1045pF</v>
      </c>
      <c r="E23" s="3"/>
      <c r="F23" s="6">
        <v>16</v>
      </c>
      <c r="G23" s="7">
        <f t="shared" si="3"/>
        <v>5.380349743750335</v>
      </c>
      <c r="H23" s="8">
        <f t="shared" si="4"/>
        <v>4.8</v>
      </c>
      <c r="I23" s="13" t="str">
        <f t="shared" si="5"/>
        <v>374pF</v>
      </c>
      <c r="J23" s="3"/>
      <c r="K23" s="6">
        <v>16</v>
      </c>
      <c r="L23" s="7">
        <f t="shared" si="6"/>
        <v>7.308911283875248</v>
      </c>
      <c r="M23" s="8">
        <f t="shared" si="7"/>
        <v>4.8</v>
      </c>
      <c r="N23" s="13" t="str">
        <f t="shared" si="8"/>
        <v>275pF</v>
      </c>
      <c r="O23" s="3"/>
      <c r="P23" s="6">
        <v>16</v>
      </c>
      <c r="Q23" s="7">
        <f t="shared" si="9"/>
        <v>11.358690747175567</v>
      </c>
      <c r="R23" s="8">
        <f t="shared" si="10"/>
        <v>4.8</v>
      </c>
      <c r="S23" s="13" t="str">
        <f t="shared" si="11"/>
        <v>177pF</v>
      </c>
      <c r="T23" s="3"/>
      <c r="U23" s="6">
        <v>16</v>
      </c>
      <c r="V23" s="7">
        <f t="shared" si="12"/>
        <v>17.686685696527178</v>
      </c>
      <c r="W23" s="8">
        <f t="shared" si="13"/>
        <v>4.8</v>
      </c>
      <c r="X23" s="13" t="str">
        <f t="shared" si="14"/>
        <v>114pF</v>
      </c>
      <c r="Z23" s="6">
        <v>16</v>
      </c>
      <c r="AA23" s="7">
        <f t="shared" si="15"/>
        <v>31.26542498212839</v>
      </c>
      <c r="AB23" s="8">
        <f t="shared" si="16"/>
        <v>4.8</v>
      </c>
      <c r="AC23" s="13" t="str">
        <f t="shared" si="17"/>
        <v>64pF</v>
      </c>
    </row>
    <row r="24" spans="1:29" ht="12" customHeight="1">
      <c r="A24" s="6">
        <v>17</v>
      </c>
      <c r="B24" s="7">
        <f t="shared" si="0"/>
        <v>2.095829909914078</v>
      </c>
      <c r="C24" s="8">
        <f t="shared" si="1"/>
        <v>5.1</v>
      </c>
      <c r="D24" s="13" t="str">
        <f t="shared" si="2"/>
        <v>959pF</v>
      </c>
      <c r="E24" s="3"/>
      <c r="F24" s="6">
        <v>17</v>
      </c>
      <c r="G24" s="7">
        <f t="shared" si="3"/>
        <v>5.9260725208443334</v>
      </c>
      <c r="H24" s="8">
        <f t="shared" si="4"/>
        <v>5.1</v>
      </c>
      <c r="I24" s="13" t="str">
        <f t="shared" si="5"/>
        <v>339pF</v>
      </c>
      <c r="J24" s="3"/>
      <c r="K24" s="6">
        <v>17</v>
      </c>
      <c r="L24" s="7">
        <f t="shared" si="6"/>
        <v>8.075916453811544</v>
      </c>
      <c r="M24" s="8">
        <f t="shared" si="7"/>
        <v>5.1</v>
      </c>
      <c r="N24" s="13" t="str">
        <f t="shared" si="8"/>
        <v>249pF</v>
      </c>
      <c r="O24" s="3"/>
      <c r="P24" s="6">
        <v>17</v>
      </c>
      <c r="Q24" s="9">
        <f t="shared" si="9"/>
        <v>12.606105832478008</v>
      </c>
      <c r="R24" s="8">
        <f t="shared" si="10"/>
        <v>5.1</v>
      </c>
      <c r="S24" s="13" t="str">
        <f t="shared" si="11"/>
        <v>159pF</v>
      </c>
      <c r="T24" s="3"/>
      <c r="U24" s="6">
        <v>17</v>
      </c>
      <c r="V24" s="7">
        <f t="shared" si="12"/>
        <v>19.708016428159237</v>
      </c>
      <c r="W24" s="8">
        <f t="shared" si="13"/>
        <v>5.1</v>
      </c>
      <c r="X24" s="13" t="str">
        <f t="shared" si="14"/>
        <v>102pF</v>
      </c>
      <c r="Z24" s="6">
        <v>17</v>
      </c>
      <c r="AA24" s="7">
        <f t="shared" si="15"/>
        <v>34.988400044092856</v>
      </c>
      <c r="AB24" s="8">
        <f t="shared" si="16"/>
        <v>5.1</v>
      </c>
      <c r="AC24" s="13" t="str">
        <f t="shared" si="17"/>
        <v>57pF</v>
      </c>
    </row>
    <row r="25" spans="1:29" ht="12" customHeight="1">
      <c r="A25" s="6">
        <v>18</v>
      </c>
      <c r="B25" s="7">
        <f t="shared" si="0"/>
        <v>2.271439171853609</v>
      </c>
      <c r="C25" s="8">
        <f t="shared" si="1"/>
        <v>5.3999999999999995</v>
      </c>
      <c r="D25" s="13" t="str">
        <f t="shared" si="2"/>
        <v>885pF</v>
      </c>
      <c r="E25" s="3"/>
      <c r="F25" s="6">
        <v>18</v>
      </c>
      <c r="G25" s="7">
        <f t="shared" si="3"/>
        <v>6.485897342695706</v>
      </c>
      <c r="H25" s="8">
        <f t="shared" si="4"/>
        <v>5.3999999999999995</v>
      </c>
      <c r="I25" s="13" t="str">
        <f t="shared" si="5"/>
        <v>310pF</v>
      </c>
      <c r="J25" s="3"/>
      <c r="K25" s="6">
        <v>18</v>
      </c>
      <c r="L25" s="7">
        <f t="shared" si="6"/>
        <v>8.86576051552668</v>
      </c>
      <c r="M25" s="8">
        <f t="shared" si="7"/>
        <v>5.3999999999999995</v>
      </c>
      <c r="N25" s="13" t="str">
        <f t="shared" si="8"/>
        <v>227pF</v>
      </c>
      <c r="O25" s="3"/>
      <c r="P25" s="6">
        <v>18</v>
      </c>
      <c r="Q25" s="7">
        <f t="shared" si="9"/>
        <v>13.897832243246558</v>
      </c>
      <c r="R25" s="8">
        <f t="shared" si="10"/>
        <v>5.3999999999999995</v>
      </c>
      <c r="S25" s="13" t="str">
        <f t="shared" si="11"/>
        <v>145pF</v>
      </c>
      <c r="T25" s="3"/>
      <c r="U25" s="6">
        <v>18</v>
      </c>
      <c r="V25" s="7">
        <f t="shared" si="12"/>
        <v>21.81230270490293</v>
      </c>
      <c r="W25" s="8">
        <f t="shared" si="13"/>
        <v>5.3999999999999995</v>
      </c>
      <c r="X25" s="13" t="str">
        <f t="shared" si="14"/>
        <v>92pF</v>
      </c>
      <c r="Z25" s="6">
        <v>18</v>
      </c>
      <c r="AA25" s="7">
        <f t="shared" si="15"/>
        <v>38.88714410128636</v>
      </c>
      <c r="AB25" s="8">
        <f t="shared" si="16"/>
        <v>5.3999999999999995</v>
      </c>
      <c r="AC25" s="13" t="str">
        <f t="shared" si="17"/>
        <v>52pF</v>
      </c>
    </row>
    <row r="26" spans="1:29" ht="12" customHeight="1">
      <c r="A26" s="6">
        <v>19</v>
      </c>
      <c r="B26" s="7">
        <f t="shared" si="0"/>
        <v>2.4493038521676525</v>
      </c>
      <c r="C26" s="8">
        <f t="shared" si="1"/>
        <v>5.7</v>
      </c>
      <c r="D26" s="13" t="str">
        <f t="shared" si="2"/>
        <v>821pF</v>
      </c>
      <c r="E26" s="3"/>
      <c r="F26" s="6">
        <v>19</v>
      </c>
      <c r="G26" s="7">
        <f t="shared" si="3"/>
        <v>7.058842285032917</v>
      </c>
      <c r="H26" s="8">
        <f t="shared" si="4"/>
        <v>5.7</v>
      </c>
      <c r="I26" s="13" t="str">
        <f t="shared" si="5"/>
        <v>285pF</v>
      </c>
      <c r="J26" s="3"/>
      <c r="K26" s="6">
        <v>19</v>
      </c>
      <c r="L26" s="15">
        <f t="shared" si="6"/>
        <v>9.677048192351391</v>
      </c>
      <c r="M26" s="8">
        <f t="shared" si="7"/>
        <v>5.7</v>
      </c>
      <c r="N26" s="13" t="str">
        <f t="shared" si="8"/>
        <v>208pF</v>
      </c>
      <c r="O26" s="3"/>
      <c r="P26" s="6">
        <v>19</v>
      </c>
      <c r="Q26" s="7">
        <f t="shared" si="9"/>
        <v>15.231696030559869</v>
      </c>
      <c r="R26" s="8">
        <f t="shared" si="10"/>
        <v>5.7</v>
      </c>
      <c r="S26" s="13" t="str">
        <f t="shared" si="11"/>
        <v>132pF</v>
      </c>
      <c r="T26" s="3"/>
      <c r="U26" s="6">
        <v>19</v>
      </c>
      <c r="V26" s="7">
        <f t="shared" si="12"/>
        <v>23.996402759751835</v>
      </c>
      <c r="W26" s="8">
        <f t="shared" si="13"/>
        <v>5.7</v>
      </c>
      <c r="X26" s="13" t="str">
        <f t="shared" si="14"/>
        <v>84pF</v>
      </c>
      <c r="Z26" s="6">
        <v>19</v>
      </c>
      <c r="AA26" s="7">
        <f t="shared" si="15"/>
        <v>42.95714427820905</v>
      </c>
      <c r="AB26" s="8">
        <f t="shared" si="16"/>
        <v>5.7</v>
      </c>
      <c r="AC26" s="13" t="str">
        <f t="shared" si="17"/>
        <v>47pF</v>
      </c>
    </row>
    <row r="27" spans="1:29" ht="12" customHeight="1">
      <c r="A27" s="6">
        <v>20</v>
      </c>
      <c r="B27" s="7">
        <f t="shared" si="0"/>
        <v>2.629212785592282</v>
      </c>
      <c r="C27" s="8">
        <f t="shared" si="1"/>
        <v>6</v>
      </c>
      <c r="D27" s="13" t="str">
        <f t="shared" si="2"/>
        <v>764pF</v>
      </c>
      <c r="E27" s="3"/>
      <c r="F27" s="6">
        <v>20</v>
      </c>
      <c r="G27" s="7">
        <f t="shared" si="3"/>
        <v>7.644014517464597</v>
      </c>
      <c r="H27" s="8">
        <f t="shared" si="4"/>
        <v>6</v>
      </c>
      <c r="I27" s="13" t="str">
        <f t="shared" si="5"/>
        <v>263pF</v>
      </c>
      <c r="J27" s="3"/>
      <c r="K27" s="6">
        <v>20</v>
      </c>
      <c r="L27" s="7">
        <f t="shared" si="6"/>
        <v>10.508495593262372</v>
      </c>
      <c r="M27" s="8">
        <f t="shared" si="7"/>
        <v>6</v>
      </c>
      <c r="N27" s="13" t="str">
        <f t="shared" si="8"/>
        <v>191pF</v>
      </c>
      <c r="O27" s="3"/>
      <c r="P27" s="6">
        <v>20</v>
      </c>
      <c r="Q27" s="7">
        <f t="shared" si="9"/>
        <v>16.60566316486555</v>
      </c>
      <c r="R27" s="8">
        <f t="shared" si="10"/>
        <v>6</v>
      </c>
      <c r="S27" s="13" t="str">
        <f t="shared" si="11"/>
        <v>121pF</v>
      </c>
      <c r="T27" s="3"/>
      <c r="U27" s="6">
        <v>20</v>
      </c>
      <c r="V27" s="7">
        <f t="shared" si="12"/>
        <v>26.257331498252196</v>
      </c>
      <c r="W27" s="8">
        <f t="shared" si="13"/>
        <v>6</v>
      </c>
      <c r="X27" s="13" t="str">
        <f t="shared" si="14"/>
        <v>77pF</v>
      </c>
      <c r="Z27" s="6">
        <v>20</v>
      </c>
      <c r="AA27" s="7">
        <f t="shared" si="15"/>
        <v>47.19404087938885</v>
      </c>
      <c r="AB27" s="8">
        <f t="shared" si="16"/>
        <v>6</v>
      </c>
      <c r="AC27" s="13" t="str">
        <f t="shared" si="17"/>
        <v>43pF</v>
      </c>
    </row>
    <row r="28" spans="1:29" ht="12" customHeight="1">
      <c r="A28" s="6">
        <v>21</v>
      </c>
      <c r="B28" s="7">
        <f t="shared" si="0"/>
        <v>2.8109803697600073</v>
      </c>
      <c r="C28" s="8">
        <f t="shared" si="1"/>
        <v>6.3</v>
      </c>
      <c r="D28" s="13" t="str">
        <f t="shared" si="2"/>
        <v>715pF</v>
      </c>
      <c r="E28" s="3"/>
      <c r="F28" s="6">
        <v>21</v>
      </c>
      <c r="G28" s="7">
        <f t="shared" si="3"/>
        <v>8.240600422806686</v>
      </c>
      <c r="H28" s="8">
        <f t="shared" si="4"/>
        <v>6.3</v>
      </c>
      <c r="I28" s="13" t="str">
        <f t="shared" si="5"/>
        <v>244pF</v>
      </c>
      <c r="J28" s="3"/>
      <c r="K28" s="6">
        <v>21</v>
      </c>
      <c r="L28" s="7">
        <f t="shared" si="6"/>
        <v>11.358919315404169</v>
      </c>
      <c r="M28" s="8">
        <f t="shared" si="7"/>
        <v>6.3</v>
      </c>
      <c r="N28" s="13" t="str">
        <f t="shared" si="8"/>
        <v>177pF</v>
      </c>
      <c r="O28" s="3"/>
      <c r="P28" s="6">
        <v>21</v>
      </c>
      <c r="Q28" s="7">
        <f t="shared" si="9"/>
        <v>18.017828457403212</v>
      </c>
      <c r="R28" s="8">
        <f t="shared" si="10"/>
        <v>6.3</v>
      </c>
      <c r="S28" s="13" t="str">
        <f t="shared" si="11"/>
        <v>112pF</v>
      </c>
      <c r="T28" s="3"/>
      <c r="U28" s="6">
        <v>21</v>
      </c>
      <c r="V28" s="7">
        <f t="shared" si="12"/>
        <v>28.592250852641104</v>
      </c>
      <c r="W28" s="8">
        <f t="shared" si="13"/>
        <v>6.3</v>
      </c>
      <c r="X28" s="13" t="str">
        <f t="shared" si="14"/>
        <v>70pF</v>
      </c>
      <c r="Z28" s="6">
        <v>21</v>
      </c>
      <c r="AA28" s="7">
        <f t="shared" si="15"/>
        <v>51.59362094485231</v>
      </c>
      <c r="AB28" s="8">
        <f t="shared" si="16"/>
        <v>6.3</v>
      </c>
      <c r="AC28" s="13" t="str">
        <f t="shared" si="17"/>
        <v>39pF</v>
      </c>
    </row>
    <row r="29" spans="1:29" ht="12" customHeight="1">
      <c r="A29" s="6">
        <v>22</v>
      </c>
      <c r="B29" s="7">
        <f t="shared" si="0"/>
        <v>2.9944428106393945</v>
      </c>
      <c r="C29" s="8">
        <f t="shared" si="1"/>
        <v>6.6</v>
      </c>
      <c r="D29" s="13" t="str">
        <f t="shared" si="2"/>
        <v>671pF</v>
      </c>
      <c r="E29" s="3"/>
      <c r="F29" s="6">
        <v>22</v>
      </c>
      <c r="G29" s="7">
        <f t="shared" si="3"/>
        <v>8.847857002818031</v>
      </c>
      <c r="H29" s="8">
        <f t="shared" si="4"/>
        <v>6.6</v>
      </c>
      <c r="I29" s="13" t="str">
        <f t="shared" si="5"/>
        <v>227pF</v>
      </c>
      <c r="J29" s="3"/>
      <c r="K29" s="6">
        <v>22</v>
      </c>
      <c r="L29" s="9">
        <f t="shared" si="6"/>
        <v>12.227226801450588</v>
      </c>
      <c r="M29" s="8">
        <f t="shared" si="7"/>
        <v>6.6</v>
      </c>
      <c r="N29" s="13" t="str">
        <f t="shared" si="8"/>
        <v>164pF</v>
      </c>
      <c r="O29" s="3"/>
      <c r="P29" s="6">
        <v>22</v>
      </c>
      <c r="Q29" s="7">
        <f t="shared" si="9"/>
        <v>19.46640551783785</v>
      </c>
      <c r="R29" s="8">
        <f t="shared" si="10"/>
        <v>6.6</v>
      </c>
      <c r="S29" s="13" t="str">
        <f t="shared" si="11"/>
        <v>103pF</v>
      </c>
      <c r="T29" s="3"/>
      <c r="U29" s="6">
        <v>22</v>
      </c>
      <c r="V29" s="7">
        <f t="shared" si="12"/>
        <v>30.998460839956646</v>
      </c>
      <c r="W29" s="8">
        <f t="shared" si="13"/>
        <v>6.6</v>
      </c>
      <c r="X29" s="13" t="str">
        <f t="shared" si="14"/>
        <v>65pF</v>
      </c>
      <c r="Z29" s="6">
        <v>22</v>
      </c>
      <c r="AA29" s="7">
        <f t="shared" si="15"/>
        <v>56.15181212823851</v>
      </c>
      <c r="AB29" s="8">
        <f t="shared" si="16"/>
        <v>6.6</v>
      </c>
      <c r="AC29" s="13" t="str">
        <f t="shared" si="17"/>
        <v>36pF</v>
      </c>
    </row>
    <row r="30" spans="1:29" ht="12" customHeight="1">
      <c r="A30" s="6">
        <v>23</v>
      </c>
      <c r="B30" s="7">
        <f t="shared" si="0"/>
        <v>3.179455010833682</v>
      </c>
      <c r="C30" s="8">
        <f t="shared" si="1"/>
        <v>6.8999999999999995</v>
      </c>
      <c r="D30" s="13" t="str">
        <f t="shared" si="2"/>
        <v>632pF</v>
      </c>
      <c r="E30" s="3"/>
      <c r="F30" s="6">
        <v>23</v>
      </c>
      <c r="G30" s="15">
        <f t="shared" si="3"/>
        <v>9.465104379097248</v>
      </c>
      <c r="H30" s="8">
        <f t="shared" si="4"/>
        <v>6.8999999999999995</v>
      </c>
      <c r="I30" s="13" t="str">
        <f t="shared" si="5"/>
        <v>212pF</v>
      </c>
      <c r="J30" s="3"/>
      <c r="K30" s="6">
        <v>23</v>
      </c>
      <c r="L30" s="7">
        <f t="shared" si="6"/>
        <v>13.112407786403548</v>
      </c>
      <c r="M30" s="8">
        <f t="shared" si="7"/>
        <v>6.8999999999999995</v>
      </c>
      <c r="N30" s="13" t="str">
        <f t="shared" si="8"/>
        <v>153pF</v>
      </c>
      <c r="O30" s="3"/>
      <c r="P30" s="6">
        <v>23</v>
      </c>
      <c r="Q30" s="7">
        <f t="shared" si="9"/>
        <v>20.94971763676622</v>
      </c>
      <c r="R30" s="8">
        <f t="shared" si="10"/>
        <v>6.8999999999999995</v>
      </c>
      <c r="S30" s="13" t="str">
        <f t="shared" si="11"/>
        <v>96pF</v>
      </c>
      <c r="T30" s="3"/>
      <c r="U30" s="6">
        <v>23</v>
      </c>
      <c r="V30" s="7">
        <f t="shared" si="12"/>
        <v>33.47339126490056</v>
      </c>
      <c r="W30" s="8">
        <f t="shared" si="13"/>
        <v>6.8999999999999995</v>
      </c>
      <c r="X30" s="13" t="str">
        <f t="shared" si="14"/>
        <v>60pF</v>
      </c>
      <c r="Z30" s="6">
        <v>23</v>
      </c>
      <c r="AA30" s="7">
        <f t="shared" si="15"/>
        <v>60.864676878867115</v>
      </c>
      <c r="AB30" s="8">
        <f t="shared" si="16"/>
        <v>6.8999999999999995</v>
      </c>
      <c r="AC30" s="13" t="str">
        <f t="shared" si="17"/>
        <v>33pF</v>
      </c>
    </row>
    <row r="31" spans="1:29" ht="12" customHeight="1">
      <c r="A31" s="6">
        <v>24</v>
      </c>
      <c r="B31" s="7">
        <f t="shared" si="0"/>
        <v>3.365887975885283</v>
      </c>
      <c r="C31" s="8">
        <f t="shared" si="1"/>
        <v>7.199999999999999</v>
      </c>
      <c r="D31" s="13" t="str">
        <f t="shared" si="2"/>
        <v>597pF</v>
      </c>
      <c r="E31" s="3"/>
      <c r="F31" s="6">
        <v>24</v>
      </c>
      <c r="G31" s="7">
        <f t="shared" si="3"/>
        <v>10.091719229711863</v>
      </c>
      <c r="H31" s="8">
        <f t="shared" si="4"/>
        <v>7.199999999999999</v>
      </c>
      <c r="I31" s="13" t="str">
        <f t="shared" si="5"/>
        <v>199pF</v>
      </c>
      <c r="J31" s="3"/>
      <c r="K31" s="6">
        <v>24</v>
      </c>
      <c r="L31" s="7">
        <f t="shared" si="6"/>
        <v>14.013526692882929</v>
      </c>
      <c r="M31" s="8">
        <f t="shared" si="7"/>
        <v>7.199999999999999</v>
      </c>
      <c r="N31" s="13" t="str">
        <f t="shared" si="8"/>
        <v>143pF</v>
      </c>
      <c r="O31" s="3"/>
      <c r="P31" s="6">
        <v>24</v>
      </c>
      <c r="Q31" s="7">
        <f t="shared" si="9"/>
        <v>22.466189495224032</v>
      </c>
      <c r="R31" s="8">
        <f t="shared" si="10"/>
        <v>7.199999999999999</v>
      </c>
      <c r="S31" s="13" t="str">
        <f t="shared" si="11"/>
        <v>89pF</v>
      </c>
      <c r="T31" s="3"/>
      <c r="U31" s="6">
        <v>24</v>
      </c>
      <c r="V31" s="7">
        <f t="shared" si="12"/>
        <v>36.014594013859266</v>
      </c>
      <c r="W31" s="8">
        <f t="shared" si="13"/>
        <v>7.199999999999999</v>
      </c>
      <c r="X31" s="13" t="str">
        <f t="shared" si="14"/>
        <v>56pF</v>
      </c>
      <c r="Z31" s="6">
        <v>24</v>
      </c>
      <c r="AA31" s="7">
        <f t="shared" si="15"/>
        <v>65.72840691029796</v>
      </c>
      <c r="AB31" s="8">
        <f t="shared" si="16"/>
        <v>7.199999999999999</v>
      </c>
      <c r="AC31" s="13" t="str">
        <f t="shared" si="17"/>
        <v>31pF</v>
      </c>
    </row>
    <row r="32" spans="1:29" ht="12" customHeight="1">
      <c r="A32" s="6">
        <v>25</v>
      </c>
      <c r="B32" s="7">
        <f t="shared" si="0"/>
        <v>3.5536266406974266</v>
      </c>
      <c r="C32" s="8">
        <f t="shared" si="1"/>
        <v>7.5</v>
      </c>
      <c r="D32" s="13" t="str">
        <f t="shared" si="2"/>
        <v>566pF</v>
      </c>
      <c r="E32" s="3"/>
      <c r="F32" s="6">
        <v>25</v>
      </c>
      <c r="G32" s="7">
        <f t="shared" si="3"/>
        <v>10.727129028115057</v>
      </c>
      <c r="H32" s="8">
        <f t="shared" si="4"/>
        <v>7.5</v>
      </c>
      <c r="I32" s="13" t="str">
        <f t="shared" si="5"/>
        <v>187pF</v>
      </c>
      <c r="J32" s="3"/>
      <c r="K32" s="6">
        <v>25</v>
      </c>
      <c r="L32" s="7">
        <f t="shared" si="6"/>
        <v>14.92971585442304</v>
      </c>
      <c r="M32" s="8">
        <f t="shared" si="7"/>
        <v>7.5</v>
      </c>
      <c r="N32" s="13" t="str">
        <f t="shared" si="8"/>
        <v>135pF</v>
      </c>
      <c r="O32" s="3"/>
      <c r="P32" s="6">
        <v>25</v>
      </c>
      <c r="Q32" s="7">
        <f t="shared" si="9"/>
        <v>24.014339614982074</v>
      </c>
      <c r="R32" s="8">
        <f t="shared" si="10"/>
        <v>7.5</v>
      </c>
      <c r="S32" s="13" t="str">
        <f t="shared" si="11"/>
        <v>84pF</v>
      </c>
      <c r="T32" s="3"/>
      <c r="U32" s="6">
        <v>25</v>
      </c>
      <c r="V32" s="7">
        <f t="shared" si="12"/>
        <v>38.61973589152112</v>
      </c>
      <c r="W32" s="8">
        <f t="shared" si="13"/>
        <v>7.5</v>
      </c>
      <c r="X32" s="13" t="str">
        <f t="shared" si="14"/>
        <v>52pF</v>
      </c>
      <c r="Z32" s="6">
        <v>25</v>
      </c>
      <c r="AA32" s="7">
        <f t="shared" si="15"/>
        <v>70.73931793905761</v>
      </c>
      <c r="AB32" s="8">
        <f t="shared" si="16"/>
        <v>7.5</v>
      </c>
      <c r="AC32" s="13" t="str">
        <f t="shared" si="17"/>
        <v>28pF</v>
      </c>
    </row>
    <row r="33" spans="1:29" ht="12" customHeight="1">
      <c r="A33" s="6">
        <v>26</v>
      </c>
      <c r="B33" s="7">
        <f t="shared" si="0"/>
        <v>3.7425680387692952</v>
      </c>
      <c r="C33" s="8">
        <f t="shared" si="1"/>
        <v>7.8</v>
      </c>
      <c r="D33" s="13" t="str">
        <f t="shared" si="2"/>
        <v>537pF</v>
      </c>
      <c r="E33" s="3"/>
      <c r="F33" s="6">
        <v>26</v>
      </c>
      <c r="G33" s="7">
        <f t="shared" si="3"/>
        <v>11.370806972220132</v>
      </c>
      <c r="H33" s="8">
        <f t="shared" si="4"/>
        <v>7.8</v>
      </c>
      <c r="I33" s="13" t="str">
        <f t="shared" si="5"/>
        <v>177pF</v>
      </c>
      <c r="J33" s="3"/>
      <c r="K33" s="6">
        <v>26</v>
      </c>
      <c r="L33" s="7">
        <f t="shared" si="6"/>
        <v>15.860169463470692</v>
      </c>
      <c r="M33" s="8">
        <f t="shared" si="7"/>
        <v>7.8</v>
      </c>
      <c r="N33" s="13" t="str">
        <f t="shared" si="8"/>
        <v>127pF</v>
      </c>
      <c r="O33" s="3"/>
      <c r="P33" s="6">
        <v>26</v>
      </c>
      <c r="Q33" s="7">
        <f t="shared" si="9"/>
        <v>25.592773473539975</v>
      </c>
      <c r="R33" s="8">
        <f t="shared" si="10"/>
        <v>7.8</v>
      </c>
      <c r="S33" s="13" t="str">
        <f t="shared" si="11"/>
        <v>79pF</v>
      </c>
      <c r="T33" s="3"/>
      <c r="U33" s="6">
        <v>26</v>
      </c>
      <c r="V33" s="7">
        <f t="shared" si="12"/>
        <v>41.28659195603374</v>
      </c>
      <c r="W33" s="8">
        <f t="shared" si="13"/>
        <v>7.8</v>
      </c>
      <c r="X33" s="13" t="str">
        <f t="shared" si="14"/>
        <v>49pF</v>
      </c>
      <c r="Z33" s="6">
        <v>26</v>
      </c>
      <c r="AA33" s="7">
        <f t="shared" si="15"/>
        <v>75.89384467826214</v>
      </c>
      <c r="AB33" s="8">
        <f t="shared" si="16"/>
        <v>7.8</v>
      </c>
      <c r="AC33" s="13" t="str">
        <f t="shared" si="17"/>
        <v>26pF</v>
      </c>
    </row>
    <row r="34" spans="1:29" ht="12" customHeight="1">
      <c r="A34" s="6">
        <v>27</v>
      </c>
      <c r="B34" s="7">
        <f t="shared" si="0"/>
        <v>3.9326197527809703</v>
      </c>
      <c r="C34" s="8">
        <f t="shared" si="1"/>
        <v>8.1</v>
      </c>
      <c r="D34" s="13" t="str">
        <f t="shared" si="2"/>
        <v>511pF</v>
      </c>
      <c r="E34" s="3"/>
      <c r="F34" s="6">
        <v>27</v>
      </c>
      <c r="G34" s="9">
        <f t="shared" si="3"/>
        <v>12.022267509062676</v>
      </c>
      <c r="H34" s="8">
        <f t="shared" si="4"/>
        <v>8.1</v>
      </c>
      <c r="I34" s="13" t="str">
        <f t="shared" si="5"/>
        <v>167pF</v>
      </c>
      <c r="J34" s="3"/>
      <c r="K34" s="6">
        <v>27</v>
      </c>
      <c r="L34" s="7">
        <f t="shared" si="6"/>
        <v>16.80413815525181</v>
      </c>
      <c r="M34" s="8">
        <f t="shared" si="7"/>
        <v>8.1</v>
      </c>
      <c r="N34" s="13" t="str">
        <f t="shared" si="8"/>
        <v>120pF</v>
      </c>
      <c r="O34" s="3"/>
      <c r="P34" s="6">
        <v>27</v>
      </c>
      <c r="Q34" s="7">
        <f t="shared" si="9"/>
        <v>27.200177216529326</v>
      </c>
      <c r="R34" s="8">
        <f t="shared" si="10"/>
        <v>8.1</v>
      </c>
      <c r="S34" s="13" t="str">
        <f t="shared" si="11"/>
        <v>74pF</v>
      </c>
      <c r="T34" s="3"/>
      <c r="U34" s="6">
        <v>27</v>
      </c>
      <c r="V34" s="7">
        <f t="shared" si="12"/>
        <v>44.0130393126867</v>
      </c>
      <c r="W34" s="8">
        <f t="shared" si="13"/>
        <v>8.1</v>
      </c>
      <c r="X34" s="13" t="str">
        <f t="shared" si="14"/>
        <v>46pF</v>
      </c>
      <c r="Z34" s="6">
        <v>27</v>
      </c>
      <c r="AA34" s="7">
        <f t="shared" si="15"/>
        <v>81.18853607184445</v>
      </c>
      <c r="AB34" s="8">
        <f t="shared" si="16"/>
        <v>8.1</v>
      </c>
      <c r="AC34" s="13" t="str">
        <f t="shared" si="17"/>
        <v>25pF</v>
      </c>
    </row>
    <row r="35" spans="1:29" ht="12" customHeight="1">
      <c r="A35" s="6">
        <v>28</v>
      </c>
      <c r="B35" s="7">
        <f t="shared" si="0"/>
        <v>4.123698597344172</v>
      </c>
      <c r="C35" s="8">
        <f t="shared" si="1"/>
        <v>8.4</v>
      </c>
      <c r="D35" s="13" t="str">
        <f t="shared" si="2"/>
        <v>487pF</v>
      </c>
      <c r="E35" s="3"/>
      <c r="F35" s="6">
        <v>28</v>
      </c>
      <c r="G35" s="7">
        <f t="shared" si="3"/>
        <v>12.681062375005885</v>
      </c>
      <c r="H35" s="8">
        <f t="shared" si="4"/>
        <v>8.4</v>
      </c>
      <c r="I35" s="13" t="str">
        <f t="shared" si="5"/>
        <v>159pF</v>
      </c>
      <c r="J35" s="3"/>
      <c r="K35" s="6">
        <v>28</v>
      </c>
      <c r="L35" s="7">
        <f t="shared" si="6"/>
        <v>17.76092415090413</v>
      </c>
      <c r="M35" s="8">
        <f t="shared" si="7"/>
        <v>8.4</v>
      </c>
      <c r="N35" s="13" t="str">
        <f t="shared" si="8"/>
        <v>113pF</v>
      </c>
      <c r="O35" s="3"/>
      <c r="P35" s="6">
        <v>28</v>
      </c>
      <c r="Q35" s="7">
        <f t="shared" si="9"/>
        <v>28.835311907911954</v>
      </c>
      <c r="R35" s="8">
        <f t="shared" si="10"/>
        <v>8.4</v>
      </c>
      <c r="S35" s="13" t="str">
        <f t="shared" si="11"/>
        <v>70pF</v>
      </c>
      <c r="T35" s="3"/>
      <c r="U35" s="6">
        <v>28</v>
      </c>
      <c r="V35" s="7">
        <f t="shared" si="12"/>
        <v>46.79705132973373</v>
      </c>
      <c r="W35" s="8">
        <f t="shared" si="13"/>
        <v>8.4</v>
      </c>
      <c r="X35" s="13" t="str">
        <f t="shared" si="14"/>
        <v>43pF</v>
      </c>
      <c r="Z35" s="6">
        <v>28</v>
      </c>
      <c r="AA35" s="7">
        <f t="shared" si="15"/>
        <v>86.62005075600253</v>
      </c>
      <c r="AB35" s="8">
        <f t="shared" si="16"/>
        <v>8.4</v>
      </c>
      <c r="AC35" s="13" t="str">
        <f t="shared" si="17"/>
        <v>23pF</v>
      </c>
    </row>
    <row r="36" spans="1:29" ht="12" customHeight="1">
      <c r="A36" s="6">
        <v>29</v>
      </c>
      <c r="B36" s="7">
        <f t="shared" si="0"/>
        <v>4.315729494321748</v>
      </c>
      <c r="C36" s="8">
        <f t="shared" si="1"/>
        <v>8.7</v>
      </c>
      <c r="D36" s="13" t="str">
        <f t="shared" si="2"/>
        <v>466pF</v>
      </c>
      <c r="E36" s="3"/>
      <c r="F36" s="6">
        <v>29</v>
      </c>
      <c r="G36" s="7">
        <f t="shared" si="3"/>
        <v>13.346777083507375</v>
      </c>
      <c r="H36" s="8">
        <f t="shared" si="4"/>
        <v>8.7</v>
      </c>
      <c r="I36" s="13" t="str">
        <f t="shared" si="5"/>
        <v>151pF</v>
      </c>
      <c r="J36" s="3"/>
      <c r="K36" s="6">
        <v>29</v>
      </c>
      <c r="L36" s="7">
        <f t="shared" si="6"/>
        <v>18.729876893641496</v>
      </c>
      <c r="M36" s="8">
        <f t="shared" si="7"/>
        <v>8.7</v>
      </c>
      <c r="N36" s="13" t="str">
        <f t="shared" si="8"/>
        <v>107pF</v>
      </c>
      <c r="O36" s="3"/>
      <c r="P36" s="6">
        <v>29</v>
      </c>
      <c r="Q36" s="7">
        <f t="shared" si="9"/>
        <v>30.49700826506187</v>
      </c>
      <c r="R36" s="8">
        <f t="shared" si="10"/>
        <v>8.7</v>
      </c>
      <c r="S36" s="13" t="str">
        <f t="shared" si="11"/>
        <v>66pF</v>
      </c>
      <c r="T36" s="3"/>
      <c r="U36" s="6">
        <v>29</v>
      </c>
      <c r="V36" s="7">
        <f t="shared" si="12"/>
        <v>49.63669224323146</v>
      </c>
      <c r="W36" s="8">
        <f t="shared" si="13"/>
        <v>8.7</v>
      </c>
      <c r="X36" s="13" t="str">
        <f t="shared" si="14"/>
        <v>40pF</v>
      </c>
      <c r="Z36" s="6">
        <v>29</v>
      </c>
      <c r="AA36" s="7">
        <f t="shared" si="15"/>
        <v>92.18515273532961</v>
      </c>
      <c r="AB36" s="8">
        <f t="shared" si="16"/>
        <v>8.7</v>
      </c>
      <c r="AC36" s="13" t="str">
        <f t="shared" si="17"/>
        <v>22pF</v>
      </c>
    </row>
    <row r="37" spans="1:29" ht="12" customHeight="1">
      <c r="A37" s="6">
        <v>30</v>
      </c>
      <c r="B37" s="7">
        <f t="shared" si="0"/>
        <v>4.508644508653527</v>
      </c>
      <c r="C37" s="8">
        <f t="shared" si="1"/>
        <v>9</v>
      </c>
      <c r="D37" s="13" t="str">
        <f t="shared" si="2"/>
        <v>446pF</v>
      </c>
      <c r="E37" s="3"/>
      <c r="F37" s="6">
        <v>30</v>
      </c>
      <c r="G37" s="7">
        <f t="shared" si="3"/>
        <v>14.019027802521336</v>
      </c>
      <c r="H37" s="8">
        <f t="shared" si="4"/>
        <v>9</v>
      </c>
      <c r="I37" s="13" t="str">
        <f t="shared" si="5"/>
        <v>143pF</v>
      </c>
      <c r="J37" s="3"/>
      <c r="K37" s="6">
        <v>30</v>
      </c>
      <c r="L37" s="7">
        <f t="shared" si="6"/>
        <v>19.710389120530976</v>
      </c>
      <c r="M37" s="8">
        <f t="shared" si="7"/>
        <v>9</v>
      </c>
      <c r="N37" s="13" t="str">
        <f t="shared" si="8"/>
        <v>102pF</v>
      </c>
      <c r="O37" s="3"/>
      <c r="P37" s="6">
        <v>30</v>
      </c>
      <c r="Q37" s="7">
        <f t="shared" si="9"/>
        <v>32.18416183168662</v>
      </c>
      <c r="R37" s="8">
        <f t="shared" si="10"/>
        <v>9</v>
      </c>
      <c r="S37" s="13" t="str">
        <f t="shared" si="11"/>
        <v>62pF</v>
      </c>
      <c r="T37" s="3"/>
      <c r="U37" s="6">
        <v>30</v>
      </c>
      <c r="V37" s="7">
        <f t="shared" si="12"/>
        <v>52.53011212070906</v>
      </c>
      <c r="W37" s="8">
        <f t="shared" si="13"/>
        <v>9</v>
      </c>
      <c r="X37" s="13" t="str">
        <f t="shared" si="14"/>
        <v>38pF</v>
      </c>
      <c r="Z37" s="6">
        <v>30</v>
      </c>
      <c r="AA37" s="7">
        <f t="shared" si="15"/>
        <v>97.88070726187125</v>
      </c>
      <c r="AB37" s="8">
        <f t="shared" si="16"/>
        <v>9</v>
      </c>
      <c r="AC37" s="13" t="str">
        <f t="shared" si="17"/>
        <v>21pF</v>
      </c>
    </row>
    <row r="38" spans="1:29" ht="12" customHeight="1">
      <c r="A38" s="6">
        <v>31</v>
      </c>
      <c r="B38" s="7">
        <f t="shared" si="0"/>
        <v>4.702382018585376</v>
      </c>
      <c r="C38" s="8">
        <f t="shared" si="1"/>
        <v>9.299999999999999</v>
      </c>
      <c r="D38" s="13" t="str">
        <f t="shared" si="2"/>
        <v>427pF</v>
      </c>
      <c r="E38" s="3"/>
      <c r="F38" s="6">
        <v>31</v>
      </c>
      <c r="G38" s="7">
        <f t="shared" si="3"/>
        <v>14.69745857202256</v>
      </c>
      <c r="H38" s="8">
        <f t="shared" si="4"/>
        <v>9.299999999999999</v>
      </c>
      <c r="I38" s="13" t="str">
        <f t="shared" si="5"/>
        <v>137pF</v>
      </c>
      <c r="J38" s="3"/>
      <c r="K38" s="6">
        <v>31</v>
      </c>
      <c r="L38" s="7">
        <f t="shared" si="6"/>
        <v>20.70189331998135</v>
      </c>
      <c r="M38" s="8">
        <f t="shared" si="7"/>
        <v>9.299999999999999</v>
      </c>
      <c r="N38" s="13" t="str">
        <f t="shared" si="8"/>
        <v>97pF</v>
      </c>
      <c r="O38" s="3"/>
      <c r="P38" s="6">
        <v>31</v>
      </c>
      <c r="Q38" s="7">
        <f t="shared" si="9"/>
        <v>33.895728546688865</v>
      </c>
      <c r="R38" s="8">
        <f t="shared" si="10"/>
        <v>9.299999999999999</v>
      </c>
      <c r="S38" s="13" t="str">
        <f t="shared" si="11"/>
        <v>59pF</v>
      </c>
      <c r="T38" s="3"/>
      <c r="U38" s="6">
        <v>31</v>
      </c>
      <c r="V38" s="7">
        <f t="shared" si="12"/>
        <v>55.47554215613075</v>
      </c>
      <c r="W38" s="8">
        <f t="shared" si="13"/>
        <v>9.299999999999999</v>
      </c>
      <c r="X38" s="13" t="str">
        <f t="shared" si="14"/>
        <v>36pF</v>
      </c>
      <c r="Z38" s="6">
        <v>31</v>
      </c>
      <c r="AA38" s="7">
        <f t="shared" si="15"/>
        <v>103.70367690608502</v>
      </c>
      <c r="AB38" s="8">
        <f t="shared" si="16"/>
        <v>9.299999999999999</v>
      </c>
      <c r="AC38" s="13" t="str">
        <f t="shared" si="17"/>
        <v>19pF</v>
      </c>
    </row>
    <row r="39" spans="1:29" ht="12" customHeight="1">
      <c r="A39" s="6">
        <v>32</v>
      </c>
      <c r="B39" s="7">
        <f t="shared" si="0"/>
        <v>4.896885998939758</v>
      </c>
      <c r="C39" s="8">
        <f t="shared" si="1"/>
        <v>9.6</v>
      </c>
      <c r="D39" s="13" t="str">
        <f t="shared" si="2"/>
        <v>410pF</v>
      </c>
      <c r="E39" s="3"/>
      <c r="F39" s="6">
        <v>32</v>
      </c>
      <c r="G39" s="7">
        <f t="shared" si="3"/>
        <v>15.381738819201445</v>
      </c>
      <c r="H39" s="8">
        <f t="shared" si="4"/>
        <v>9.6</v>
      </c>
      <c r="I39" s="13" t="str">
        <f t="shared" si="5"/>
        <v>131pF</v>
      </c>
      <c r="J39" s="3"/>
      <c r="K39" s="6">
        <v>32</v>
      </c>
      <c r="L39" s="7">
        <f t="shared" si="6"/>
        <v>21.703858531469287</v>
      </c>
      <c r="M39" s="8">
        <f t="shared" si="7"/>
        <v>9.6</v>
      </c>
      <c r="N39" s="13" t="str">
        <f t="shared" si="8"/>
        <v>93pF</v>
      </c>
      <c r="O39" s="3"/>
      <c r="P39" s="6">
        <v>32</v>
      </c>
      <c r="Q39" s="7">
        <f t="shared" si="9"/>
        <v>35.630720671589096</v>
      </c>
      <c r="R39" s="8">
        <f t="shared" si="10"/>
        <v>9.6</v>
      </c>
      <c r="S39" s="13" t="str">
        <f t="shared" si="11"/>
        <v>56pF</v>
      </c>
      <c r="T39" s="3"/>
      <c r="U39" s="6">
        <v>32</v>
      </c>
      <c r="V39" s="7">
        <f t="shared" si="12"/>
        <v>58.47129027100198</v>
      </c>
      <c r="W39" s="8">
        <f t="shared" si="13"/>
        <v>9.6</v>
      </c>
      <c r="X39" s="13" t="str">
        <f t="shared" si="14"/>
        <v>34pF</v>
      </c>
      <c r="Z39" s="6">
        <v>32</v>
      </c>
      <c r="AA39" s="7">
        <f t="shared" si="15"/>
        <v>109.65111780935668</v>
      </c>
      <c r="AB39" s="8">
        <f t="shared" si="16"/>
        <v>9.6</v>
      </c>
      <c r="AC39" s="13" t="str">
        <f t="shared" si="17"/>
        <v>18pF</v>
      </c>
    </row>
    <row r="40" spans="1:29" ht="12" customHeight="1">
      <c r="A40" s="6">
        <v>33</v>
      </c>
      <c r="B40" s="7">
        <f t="shared" si="0"/>
        <v>5.092105399860104</v>
      </c>
      <c r="C40" s="8">
        <f t="shared" si="1"/>
        <v>9.9</v>
      </c>
      <c r="D40" s="13" t="str">
        <f t="shared" si="2"/>
        <v>395pF</v>
      </c>
      <c r="E40" s="3"/>
      <c r="F40" s="6">
        <v>33</v>
      </c>
      <c r="G40" s="7">
        <f t="shared" si="3"/>
        <v>16.071561134828297</v>
      </c>
      <c r="H40" s="8">
        <f t="shared" si="4"/>
        <v>9.9</v>
      </c>
      <c r="I40" s="13" t="str">
        <f t="shared" si="5"/>
        <v>125pF</v>
      </c>
      <c r="J40" s="3"/>
      <c r="K40" s="6">
        <v>33</v>
      </c>
      <c r="L40" s="7">
        <f t="shared" si="6"/>
        <v>22.715787449540787</v>
      </c>
      <c r="M40" s="8">
        <f t="shared" si="7"/>
        <v>9.9</v>
      </c>
      <c r="N40" s="13" t="str">
        <f t="shared" si="8"/>
        <v>88pF</v>
      </c>
      <c r="O40" s="3"/>
      <c r="P40" s="6">
        <v>33</v>
      </c>
      <c r="Q40" s="7">
        <f t="shared" si="9"/>
        <v>37.38820304311042</v>
      </c>
      <c r="R40" s="8">
        <f t="shared" si="10"/>
        <v>9.9</v>
      </c>
      <c r="S40" s="13" t="str">
        <f t="shared" si="11"/>
        <v>54pF</v>
      </c>
      <c r="T40" s="3"/>
      <c r="U40" s="6">
        <v>33</v>
      </c>
      <c r="V40" s="7">
        <f t="shared" si="12"/>
        <v>61.51573699862887</v>
      </c>
      <c r="W40" s="8">
        <f t="shared" si="13"/>
        <v>9.9</v>
      </c>
      <c r="X40" s="13" t="str">
        <f t="shared" si="14"/>
        <v>33pF</v>
      </c>
      <c r="Z40" s="6">
        <v>33</v>
      </c>
      <c r="AA40" s="7">
        <f t="shared" si="15"/>
        <v>115.7201761083603</v>
      </c>
      <c r="AB40" s="8">
        <f t="shared" si="16"/>
        <v>9.9</v>
      </c>
      <c r="AC40" s="13" t="str">
        <f t="shared" si="17"/>
        <v>17pF</v>
      </c>
    </row>
    <row r="41" spans="1:29" ht="12" customHeight="1">
      <c r="A41" s="6">
        <v>34</v>
      </c>
      <c r="B41" s="7">
        <f t="shared" si="0"/>
        <v>5.28799360651382</v>
      </c>
      <c r="C41" s="8">
        <f t="shared" si="1"/>
        <v>10.2</v>
      </c>
      <c r="D41" s="13" t="str">
        <f t="shared" si="2"/>
        <v>380pF</v>
      </c>
      <c r="E41" s="3"/>
      <c r="F41" s="6">
        <v>34</v>
      </c>
      <c r="G41" s="7">
        <f t="shared" si="3"/>
        <v>16.766639279312624</v>
      </c>
      <c r="H41" s="8">
        <f t="shared" si="4"/>
        <v>10.2</v>
      </c>
      <c r="I41" s="13" t="str">
        <f t="shared" si="5"/>
        <v>120pF</v>
      </c>
      <c r="J41" s="3"/>
      <c r="K41" s="6">
        <v>34</v>
      </c>
      <c r="L41" s="7">
        <f t="shared" si="6"/>
        <v>23.737213798862918</v>
      </c>
      <c r="M41" s="8">
        <f t="shared" si="7"/>
        <v>10.2</v>
      </c>
      <c r="N41" s="13" t="str">
        <f t="shared" si="8"/>
        <v>85pF</v>
      </c>
      <c r="O41" s="3"/>
      <c r="P41" s="6">
        <v>34</v>
      </c>
      <c r="Q41" s="7">
        <f t="shared" si="9"/>
        <v>39.16728962103439</v>
      </c>
      <c r="R41" s="8">
        <f t="shared" si="10"/>
        <v>10.2</v>
      </c>
      <c r="S41" s="13" t="str">
        <f t="shared" si="11"/>
        <v>51pF</v>
      </c>
      <c r="T41" s="3"/>
      <c r="U41" s="6">
        <v>34</v>
      </c>
      <c r="V41" s="7">
        <f t="shared" si="12"/>
        <v>64.60733163049235</v>
      </c>
      <c r="W41" s="8">
        <f t="shared" si="13"/>
        <v>10.2</v>
      </c>
      <c r="X41" s="13" t="str">
        <f t="shared" si="14"/>
        <v>31pF</v>
      </c>
      <c r="Z41" s="6">
        <v>34</v>
      </c>
      <c r="AA41" s="7">
        <f t="shared" si="15"/>
        <v>121.90808452213857</v>
      </c>
      <c r="AB41" s="8">
        <f t="shared" si="16"/>
        <v>10.2</v>
      </c>
      <c r="AC41" s="13" t="str">
        <f t="shared" si="17"/>
        <v>16pF</v>
      </c>
    </row>
    <row r="42" spans="1:29" ht="12" customHeight="1">
      <c r="A42" s="6">
        <v>35</v>
      </c>
      <c r="B42" s="7">
        <f t="shared" si="0"/>
        <v>5.484507967707094</v>
      </c>
      <c r="C42" s="8">
        <f t="shared" si="1"/>
        <v>10.5</v>
      </c>
      <c r="D42" s="13" t="str">
        <f t="shared" si="2"/>
        <v>366pF</v>
      </c>
      <c r="E42" s="3"/>
      <c r="F42" s="6">
        <v>35</v>
      </c>
      <c r="G42" s="7">
        <f t="shared" si="3"/>
        <v>17.46670639124454</v>
      </c>
      <c r="H42" s="8">
        <f t="shared" si="4"/>
        <v>10.5</v>
      </c>
      <c r="I42" s="13" t="str">
        <f t="shared" si="5"/>
        <v>115pF</v>
      </c>
      <c r="J42" s="3"/>
      <c r="K42" s="6">
        <v>35</v>
      </c>
      <c r="L42" s="7">
        <f t="shared" si="6"/>
        <v>24.76769995118337</v>
      </c>
      <c r="M42" s="8">
        <f t="shared" si="7"/>
        <v>10.5</v>
      </c>
      <c r="N42" s="13" t="str">
        <f t="shared" si="8"/>
        <v>81pF</v>
      </c>
      <c r="O42" s="3"/>
      <c r="P42" s="6">
        <v>35</v>
      </c>
      <c r="Q42" s="7">
        <f t="shared" si="9"/>
        <v>40.96714030453682</v>
      </c>
      <c r="R42" s="8">
        <f t="shared" si="10"/>
        <v>10.5</v>
      </c>
      <c r="S42" s="13" t="str">
        <f t="shared" si="11"/>
        <v>49pF</v>
      </c>
      <c r="T42" s="3"/>
      <c r="U42" s="6">
        <v>35</v>
      </c>
      <c r="V42" s="7">
        <f t="shared" si="12"/>
        <v>67.74458860546666</v>
      </c>
      <c r="W42" s="8">
        <f t="shared" si="13"/>
        <v>10.5</v>
      </c>
      <c r="X42" s="13" t="str">
        <f t="shared" si="14"/>
        <v>30pF</v>
      </c>
      <c r="Z42" s="6">
        <v>35</v>
      </c>
      <c r="AA42" s="7">
        <f t="shared" si="15"/>
        <v>128.21215909332892</v>
      </c>
      <c r="AB42" s="8">
        <f t="shared" si="16"/>
        <v>10.5</v>
      </c>
      <c r="AC42" s="13" t="str">
        <f t="shared" si="17"/>
        <v>16pF</v>
      </c>
    </row>
    <row r="43" spans="1:29" ht="12" customHeight="1">
      <c r="A43" s="6">
        <v>36</v>
      </c>
      <c r="B43" s="7">
        <f t="shared" si="0"/>
        <v>5.681609383370792</v>
      </c>
      <c r="C43" s="8">
        <f t="shared" si="1"/>
        <v>10.799999999999999</v>
      </c>
      <c r="D43" s="13" t="str">
        <f t="shared" si="2"/>
        <v>354pF</v>
      </c>
      <c r="E43" s="3"/>
      <c r="F43" s="6">
        <v>36</v>
      </c>
      <c r="G43" s="7">
        <f t="shared" si="3"/>
        <v>18.171513374828873</v>
      </c>
      <c r="H43" s="8">
        <f t="shared" si="4"/>
        <v>10.799999999999999</v>
      </c>
      <c r="I43" s="13" t="str">
        <f t="shared" si="5"/>
        <v>111pF</v>
      </c>
      <c r="J43" s="3"/>
      <c r="K43" s="6">
        <v>36</v>
      </c>
      <c r="L43" s="7">
        <f t="shared" si="6"/>
        <v>25.806834758582163</v>
      </c>
      <c r="M43" s="8">
        <f t="shared" si="7"/>
        <v>10.799999999999999</v>
      </c>
      <c r="N43" s="13" t="str">
        <f t="shared" si="8"/>
        <v>78pF</v>
      </c>
      <c r="O43" s="3"/>
      <c r="P43" s="6">
        <v>36</v>
      </c>
      <c r="Q43" s="7">
        <f t="shared" si="9"/>
        <v>42.78695799295534</v>
      </c>
      <c r="R43" s="8">
        <f t="shared" si="10"/>
        <v>10.799999999999999</v>
      </c>
      <c r="S43" s="13" t="str">
        <f t="shared" si="11"/>
        <v>47pF</v>
      </c>
      <c r="T43" s="3"/>
      <c r="U43" s="6">
        <v>36</v>
      </c>
      <c r="V43" s="7">
        <f t="shared" si="12"/>
        <v>70.92608412421345</v>
      </c>
      <c r="W43" s="8">
        <f t="shared" si="13"/>
        <v>10.799999999999999</v>
      </c>
      <c r="X43" s="13" t="str">
        <f t="shared" si="14"/>
        <v>28pF</v>
      </c>
      <c r="Z43" s="6">
        <v>36</v>
      </c>
      <c r="AA43" s="7">
        <f t="shared" si="15"/>
        <v>134.62979607547393</v>
      </c>
      <c r="AB43" s="8">
        <f t="shared" si="16"/>
        <v>10.799999999999999</v>
      </c>
      <c r="AC43" s="13" t="str">
        <f t="shared" si="17"/>
        <v>15pF</v>
      </c>
    </row>
    <row r="44" spans="1:29" ht="12" customHeight="1">
      <c r="A44" s="6">
        <v>37</v>
      </c>
      <c r="B44" s="7">
        <f t="shared" si="0"/>
        <v>5.879261942514534</v>
      </c>
      <c r="C44" s="8">
        <f t="shared" si="1"/>
        <v>11.1</v>
      </c>
      <c r="D44" s="13" t="str">
        <f t="shared" si="2"/>
        <v>342pF</v>
      </c>
      <c r="E44" s="3"/>
      <c r="F44" s="6">
        <v>37</v>
      </c>
      <c r="G44" s="7">
        <f t="shared" si="3"/>
        <v>18.880827445711752</v>
      </c>
      <c r="H44" s="8">
        <f t="shared" si="4"/>
        <v>11.1</v>
      </c>
      <c r="I44" s="13" t="str">
        <f t="shared" si="5"/>
        <v>106pF</v>
      </c>
      <c r="J44" s="3"/>
      <c r="K44" s="6">
        <v>37</v>
      </c>
      <c r="L44" s="7">
        <f t="shared" si="6"/>
        <v>26.854231580453547</v>
      </c>
      <c r="M44" s="8">
        <f t="shared" si="7"/>
        <v>11.1</v>
      </c>
      <c r="N44" s="13" t="str">
        <f t="shared" si="8"/>
        <v>75pF</v>
      </c>
      <c r="O44" s="3"/>
      <c r="P44" s="6">
        <v>37</v>
      </c>
      <c r="Q44" s="7">
        <f t="shared" si="9"/>
        <v>44.62598586937028</v>
      </c>
      <c r="R44" s="8">
        <f t="shared" si="10"/>
        <v>11.1</v>
      </c>
      <c r="S44" s="13" t="str">
        <f t="shared" si="11"/>
        <v>45pF</v>
      </c>
      <c r="T44" s="3"/>
      <c r="U44" s="6">
        <v>37</v>
      </c>
      <c r="V44" s="7">
        <f t="shared" si="12"/>
        <v>74.15045297253765</v>
      </c>
      <c r="W44" s="8">
        <f t="shared" si="13"/>
        <v>11.1</v>
      </c>
      <c r="X44" s="13" t="str">
        <f t="shared" si="14"/>
        <v>27pF</v>
      </c>
      <c r="Z44" s="6">
        <v>37</v>
      </c>
      <c r="AA44" s="7">
        <f t="shared" si="15"/>
        <v>141.15846895883243</v>
      </c>
      <c r="AB44" s="8">
        <f t="shared" si="16"/>
        <v>11.1</v>
      </c>
      <c r="AC44" s="13" t="str">
        <f t="shared" si="17"/>
        <v>14pF</v>
      </c>
    </row>
    <row r="45" spans="1:29" ht="12" customHeight="1">
      <c r="A45" s="6">
        <v>38</v>
      </c>
      <c r="B45" s="7">
        <f t="shared" si="0"/>
        <v>6.0774326045894345</v>
      </c>
      <c r="C45" s="8">
        <f t="shared" si="1"/>
        <v>11.4</v>
      </c>
      <c r="D45" s="13" t="str">
        <f t="shared" si="2"/>
        <v>331pF</v>
      </c>
      <c r="E45" s="3"/>
      <c r="F45" s="6">
        <v>38</v>
      </c>
      <c r="G45" s="7">
        <f t="shared" si="3"/>
        <v>19.59443081734122</v>
      </c>
      <c r="H45" s="8">
        <f t="shared" si="4"/>
        <v>11.4</v>
      </c>
      <c r="I45" s="13" t="str">
        <f t="shared" si="5"/>
        <v>103pF</v>
      </c>
      <c r="J45" s="3"/>
      <c r="K45" s="6">
        <v>38</v>
      </c>
      <c r="L45" s="7">
        <f t="shared" si="6"/>
        <v>27.90952648430641</v>
      </c>
      <c r="M45" s="8">
        <f t="shared" si="7"/>
        <v>11.4</v>
      </c>
      <c r="N45" s="13" t="str">
        <f t="shared" si="8"/>
        <v>72pF</v>
      </c>
      <c r="O45" s="3"/>
      <c r="P45" s="6">
        <v>38</v>
      </c>
      <c r="Q45" s="7">
        <f t="shared" si="9"/>
        <v>46.48350488753958</v>
      </c>
      <c r="R45" s="8">
        <f t="shared" si="10"/>
        <v>11.4</v>
      </c>
      <c r="S45" s="13" t="str">
        <f t="shared" si="11"/>
        <v>43pF</v>
      </c>
      <c r="T45" s="3"/>
      <c r="U45" s="6">
        <v>38</v>
      </c>
      <c r="V45" s="7">
        <f t="shared" si="12"/>
        <v>77.41638553881113</v>
      </c>
      <c r="W45" s="8">
        <f t="shared" si="13"/>
        <v>11.4</v>
      </c>
      <c r="X45" s="13" t="str">
        <f t="shared" si="14"/>
        <v>26pF</v>
      </c>
      <c r="Z45" s="6">
        <v>38</v>
      </c>
      <c r="AA45" s="7">
        <f t="shared" si="15"/>
        <v>147.79572562755462</v>
      </c>
      <c r="AB45" s="8">
        <f t="shared" si="16"/>
        <v>11.4</v>
      </c>
      <c r="AC45" s="13" t="str">
        <f t="shared" si="17"/>
        <v>14pF</v>
      </c>
    </row>
    <row r="46" spans="1:29" ht="12" customHeight="1">
      <c r="A46" s="6">
        <v>39</v>
      </c>
      <c r="B46" s="7">
        <f t="shared" si="0"/>
        <v>6.276090918306374</v>
      </c>
      <c r="C46" s="8">
        <f t="shared" si="1"/>
        <v>11.7</v>
      </c>
      <c r="D46" s="13" t="str">
        <f t="shared" si="2"/>
        <v>320pF</v>
      </c>
      <c r="E46" s="3"/>
      <c r="F46" s="6">
        <v>39</v>
      </c>
      <c r="G46" s="7">
        <f t="shared" si="3"/>
        <v>20.312119512267834</v>
      </c>
      <c r="H46" s="8">
        <f t="shared" si="4"/>
        <v>11.7</v>
      </c>
      <c r="I46" s="13" t="str">
        <f t="shared" si="5"/>
        <v>99pF</v>
      </c>
      <c r="J46" s="3"/>
      <c r="K46" s="6">
        <v>39</v>
      </c>
      <c r="L46" s="7">
        <f t="shared" si="6"/>
        <v>28.972376602776492</v>
      </c>
      <c r="M46" s="8">
        <f t="shared" si="7"/>
        <v>11.7</v>
      </c>
      <c r="N46" s="13" t="str">
        <f t="shared" si="8"/>
        <v>69pF</v>
      </c>
      <c r="O46" s="3"/>
      <c r="P46" s="6">
        <v>39</v>
      </c>
      <c r="Q46" s="7">
        <f t="shared" si="9"/>
        <v>48.358831444645446</v>
      </c>
      <c r="R46" s="8">
        <f t="shared" si="10"/>
        <v>11.7</v>
      </c>
      <c r="S46" s="13" t="str">
        <f t="shared" si="11"/>
        <v>42pF</v>
      </c>
      <c r="T46" s="3"/>
      <c r="U46" s="6">
        <v>39</v>
      </c>
      <c r="V46" s="7">
        <f t="shared" si="12"/>
        <v>80.72262501177188</v>
      </c>
      <c r="W46" s="8">
        <f t="shared" si="13"/>
        <v>11.7</v>
      </c>
      <c r="X46" s="13" t="str">
        <f t="shared" si="14"/>
        <v>25pF</v>
      </c>
      <c r="Z46" s="6">
        <v>39</v>
      </c>
      <c r="AA46" s="7">
        <f t="shared" si="15"/>
        <v>154.5391856415016</v>
      </c>
      <c r="AB46" s="8">
        <f t="shared" si="16"/>
        <v>11.7</v>
      </c>
      <c r="AC46" s="13" t="str">
        <f t="shared" si="17"/>
        <v>13pF</v>
      </c>
    </row>
    <row r="47" spans="1:29" ht="12" customHeight="1">
      <c r="A47" s="6">
        <v>40</v>
      </c>
      <c r="B47" s="7">
        <f t="shared" si="0"/>
        <v>6.475208772871854</v>
      </c>
      <c r="C47" s="8">
        <f t="shared" si="1"/>
        <v>12</v>
      </c>
      <c r="D47" s="13" t="str">
        <f t="shared" si="2"/>
        <v>310pF</v>
      </c>
      <c r="E47" s="3"/>
      <c r="F47" s="6">
        <v>40</v>
      </c>
      <c r="G47" s="7">
        <f t="shared" si="3"/>
        <v>21.033702284738258</v>
      </c>
      <c r="H47" s="8">
        <f t="shared" si="4"/>
        <v>12</v>
      </c>
      <c r="I47" s="13" t="str">
        <f t="shared" si="5"/>
        <v>96pF</v>
      </c>
      <c r="J47" s="3"/>
      <c r="K47" s="6">
        <v>40</v>
      </c>
      <c r="L47" s="7">
        <f t="shared" si="6"/>
        <v>30.04245863125282</v>
      </c>
      <c r="M47" s="8">
        <f t="shared" si="7"/>
        <v>12</v>
      </c>
      <c r="N47" s="13" t="str">
        <f t="shared" si="8"/>
        <v>67pF</v>
      </c>
      <c r="O47" s="3"/>
      <c r="P47" s="6">
        <v>40</v>
      </c>
      <c r="Q47" s="7">
        <f t="shared" si="9"/>
        <v>50.25131522401989</v>
      </c>
      <c r="R47" s="8">
        <f t="shared" si="10"/>
        <v>12</v>
      </c>
      <c r="S47" s="13" t="str">
        <f t="shared" si="11"/>
        <v>40pF</v>
      </c>
      <c r="T47" s="3"/>
      <c r="U47" s="6">
        <v>40</v>
      </c>
      <c r="V47" s="7">
        <f t="shared" si="12"/>
        <v>84.06796474609898</v>
      </c>
      <c r="W47" s="8">
        <f t="shared" si="13"/>
        <v>12</v>
      </c>
      <c r="X47" s="13" t="str">
        <f t="shared" si="14"/>
        <v>24pF</v>
      </c>
      <c r="Z47" s="6">
        <v>40</v>
      </c>
      <c r="AA47" s="7">
        <f t="shared" si="15"/>
        <v>161.3865376363791</v>
      </c>
      <c r="AB47" s="8">
        <f t="shared" si="16"/>
        <v>12</v>
      </c>
      <c r="AC47" s="13" t="str">
        <f t="shared" si="17"/>
        <v>12pF</v>
      </c>
    </row>
    <row r="48" spans="1:29" ht="12" customHeight="1">
      <c r="A48" s="6">
        <v>41</v>
      </c>
      <c r="B48" s="7">
        <f t="shared" si="0"/>
        <v>6.674760177363288</v>
      </c>
      <c r="C48" s="8">
        <f t="shared" si="1"/>
        <v>12.299999999999999</v>
      </c>
      <c r="D48" s="13" t="str">
        <f t="shared" si="2"/>
        <v>301pF</v>
      </c>
      <c r="E48" s="3"/>
      <c r="F48" s="6">
        <v>41</v>
      </c>
      <c r="G48" s="7">
        <f t="shared" si="3"/>
        <v>21.758999642611908</v>
      </c>
      <c r="H48" s="8">
        <f t="shared" si="4"/>
        <v>12.299999999999999</v>
      </c>
      <c r="I48" s="13" t="str">
        <f t="shared" si="5"/>
        <v>92pF</v>
      </c>
      <c r="J48" s="3"/>
      <c r="K48" s="6">
        <v>41</v>
      </c>
      <c r="L48" s="7">
        <f t="shared" si="6"/>
        <v>31.119467452275806</v>
      </c>
      <c r="M48" s="8">
        <f t="shared" si="7"/>
        <v>12.299999999999999</v>
      </c>
      <c r="N48" s="13" t="str">
        <f t="shared" si="8"/>
        <v>65pF</v>
      </c>
      <c r="O48" s="3"/>
      <c r="P48" s="6">
        <v>41</v>
      </c>
      <c r="Q48" s="7">
        <f t="shared" si="9"/>
        <v>52.16033719353909</v>
      </c>
      <c r="R48" s="8">
        <f t="shared" si="10"/>
        <v>12.299999999999999</v>
      </c>
      <c r="S48" s="13" t="str">
        <f t="shared" si="11"/>
        <v>39pF</v>
      </c>
      <c r="T48" s="3"/>
      <c r="U48" s="6">
        <v>41</v>
      </c>
      <c r="V48" s="7">
        <f t="shared" si="12"/>
        <v>87.45124578415968</v>
      </c>
      <c r="W48" s="8">
        <f t="shared" si="13"/>
        <v>12.299999999999999</v>
      </c>
      <c r="X48" s="13" t="str">
        <f t="shared" si="14"/>
        <v>23pF</v>
      </c>
      <c r="Z48" s="6">
        <v>41</v>
      </c>
      <c r="AA48" s="7">
        <f t="shared" si="15"/>
        <v>168.33553683622142</v>
      </c>
      <c r="AB48" s="8">
        <f t="shared" si="16"/>
        <v>12.299999999999999</v>
      </c>
      <c r="AC48" s="13" t="str">
        <f t="shared" si="17"/>
        <v>12pF</v>
      </c>
    </row>
    <row r="49" spans="1:29" ht="12" customHeight="1">
      <c r="A49" s="6">
        <v>42</v>
      </c>
      <c r="B49" s="7">
        <f t="shared" si="0"/>
        <v>6.874721064598883</v>
      </c>
      <c r="C49" s="8">
        <f t="shared" si="1"/>
        <v>12.6</v>
      </c>
      <c r="D49" s="13" t="str">
        <f t="shared" si="2"/>
        <v>292pF</v>
      </c>
      <c r="E49" s="3"/>
      <c r="F49" s="6">
        <v>42</v>
      </c>
      <c r="G49" s="7">
        <f t="shared" si="3"/>
        <v>22.48784295808006</v>
      </c>
      <c r="H49" s="8">
        <f t="shared" si="4"/>
        <v>12.6</v>
      </c>
      <c r="I49" s="13" t="str">
        <f t="shared" si="5"/>
        <v>89pF</v>
      </c>
      <c r="J49" s="3"/>
      <c r="K49" s="6">
        <v>42</v>
      </c>
      <c r="L49" s="7">
        <f t="shared" si="6"/>
        <v>32.20311487440006</v>
      </c>
      <c r="M49" s="8">
        <f t="shared" si="7"/>
        <v>12.6</v>
      </c>
      <c r="N49" s="13" t="str">
        <f t="shared" si="8"/>
        <v>62pF</v>
      </c>
      <c r="O49" s="3"/>
      <c r="P49" s="6">
        <v>42</v>
      </c>
      <c r="Q49" s="7">
        <f t="shared" si="9"/>
        <v>54.085307746737016</v>
      </c>
      <c r="R49" s="8">
        <f t="shared" si="10"/>
        <v>12.6</v>
      </c>
      <c r="S49" s="13" t="str">
        <f t="shared" si="11"/>
        <v>37pF</v>
      </c>
      <c r="T49" s="3"/>
      <c r="U49" s="6">
        <v>42</v>
      </c>
      <c r="V49" s="7">
        <f t="shared" si="12"/>
        <v>90.87135452323335</v>
      </c>
      <c r="W49" s="8">
        <f t="shared" si="13"/>
        <v>12.6</v>
      </c>
      <c r="X49" s="13" t="str">
        <f t="shared" si="14"/>
        <v>22pF</v>
      </c>
      <c r="Z49" s="6">
        <v>42</v>
      </c>
      <c r="AA49" s="7">
        <f t="shared" si="15"/>
        <v>175.384002672601</v>
      </c>
      <c r="AB49" s="8">
        <f t="shared" si="16"/>
        <v>12.6</v>
      </c>
      <c r="AC49" s="13" t="str">
        <f t="shared" si="17"/>
        <v>11pF</v>
      </c>
    </row>
    <row r="50" spans="1:29" ht="12" customHeight="1">
      <c r="A50" s="6">
        <v>43</v>
      </c>
      <c r="B50" s="7">
        <f t="shared" si="0"/>
        <v>7.075069116387027</v>
      </c>
      <c r="C50" s="8">
        <f t="shared" si="1"/>
        <v>12.9</v>
      </c>
      <c r="D50" s="13" t="str">
        <f t="shared" si="2"/>
        <v>284pF</v>
      </c>
      <c r="E50" s="3"/>
      <c r="F50" s="6">
        <v>43</v>
      </c>
      <c r="G50" s="7">
        <f t="shared" si="3"/>
        <v>23.220073657921155</v>
      </c>
      <c r="H50" s="8">
        <f t="shared" si="4"/>
        <v>12.9</v>
      </c>
      <c r="I50" s="13" t="str">
        <f t="shared" si="5"/>
        <v>87pF</v>
      </c>
      <c r="J50" s="3"/>
      <c r="K50" s="6">
        <v>43</v>
      </c>
      <c r="L50" s="7">
        <f t="shared" si="6"/>
        <v>33.293128474561776</v>
      </c>
      <c r="M50" s="8">
        <f t="shared" si="7"/>
        <v>12.9</v>
      </c>
      <c r="N50" s="13" t="str">
        <f t="shared" si="8"/>
        <v>60pF</v>
      </c>
      <c r="O50" s="3"/>
      <c r="P50" s="6">
        <v>43</v>
      </c>
      <c r="Q50" s="7">
        <f t="shared" si="9"/>
        <v>56.02566497490556</v>
      </c>
      <c r="R50" s="8">
        <f t="shared" si="10"/>
        <v>12.9</v>
      </c>
      <c r="S50" s="13" t="str">
        <f t="shared" si="11"/>
        <v>36pF</v>
      </c>
      <c r="T50" s="3"/>
      <c r="U50" s="6">
        <v>43</v>
      </c>
      <c r="V50" s="7">
        <f t="shared" si="12"/>
        <v>94.32722051834575</v>
      </c>
      <c r="W50" s="8">
        <f t="shared" si="13"/>
        <v>12.9</v>
      </c>
      <c r="X50" s="13" t="str">
        <f t="shared" si="14"/>
        <v>21pF</v>
      </c>
      <c r="Z50" s="6">
        <v>43</v>
      </c>
      <c r="AA50" s="7">
        <f t="shared" si="15"/>
        <v>182.52981650526002</v>
      </c>
      <c r="AB50" s="8">
        <f t="shared" si="16"/>
        <v>12.9</v>
      </c>
      <c r="AC50" s="13" t="str">
        <f t="shared" si="17"/>
        <v>11pF</v>
      </c>
    </row>
    <row r="51" spans="1:29" ht="12" customHeight="1">
      <c r="A51" s="6">
        <v>44</v>
      </c>
      <c r="B51" s="15">
        <f t="shared" si="0"/>
        <v>7.275783607484777</v>
      </c>
      <c r="C51" s="8">
        <f t="shared" si="1"/>
        <v>13.2</v>
      </c>
      <c r="D51" s="13" t="str">
        <f t="shared" si="2"/>
        <v>276pF</v>
      </c>
      <c r="E51" s="3"/>
      <c r="F51" s="6">
        <v>44</v>
      </c>
      <c r="G51" s="7">
        <f t="shared" si="3"/>
        <v>23.955542485115156</v>
      </c>
      <c r="H51" s="8">
        <f t="shared" si="4"/>
        <v>13.2</v>
      </c>
      <c r="I51" s="13" t="str">
        <f t="shared" si="5"/>
        <v>84pF</v>
      </c>
      <c r="J51" s="3"/>
      <c r="K51" s="6">
        <v>44</v>
      </c>
      <c r="L51" s="7">
        <f t="shared" si="6"/>
        <v>34.389250534173776</v>
      </c>
      <c r="M51" s="8">
        <f t="shared" si="7"/>
        <v>13.2</v>
      </c>
      <c r="N51" s="13" t="str">
        <f t="shared" si="8"/>
        <v>58pF</v>
      </c>
      <c r="O51" s="3"/>
      <c r="P51" s="6">
        <v>44</v>
      </c>
      <c r="Q51" s="7">
        <f t="shared" si="9"/>
        <v>57.98087305953793</v>
      </c>
      <c r="R51" s="8">
        <f t="shared" si="10"/>
        <v>13.2</v>
      </c>
      <c r="S51" s="13" t="str">
        <f t="shared" si="11"/>
        <v>35pF</v>
      </c>
      <c r="T51" s="3"/>
      <c r="U51" s="6">
        <v>44</v>
      </c>
      <c r="V51" s="7">
        <f t="shared" si="12"/>
        <v>97.8178144116047</v>
      </c>
      <c r="W51" s="8">
        <f t="shared" si="13"/>
        <v>13.2</v>
      </c>
      <c r="X51" s="13" t="str">
        <f t="shared" si="14"/>
        <v>21pF</v>
      </c>
      <c r="Z51" s="6">
        <v>44</v>
      </c>
      <c r="AA51" s="7">
        <f t="shared" si="15"/>
        <v>189.77091943915818</v>
      </c>
      <c r="AB51" s="8">
        <f t="shared" si="16"/>
        <v>13.2</v>
      </c>
      <c r="AC51" s="13" t="str">
        <f t="shared" si="17"/>
        <v>11pF</v>
      </c>
    </row>
    <row r="52" spans="1:29" ht="12" customHeight="1">
      <c r="A52" s="6">
        <v>45</v>
      </c>
      <c r="B52" s="7">
        <f t="shared" si="0"/>
        <v>7.476845265969536</v>
      </c>
      <c r="C52" s="8">
        <f t="shared" si="1"/>
        <v>13.5</v>
      </c>
      <c r="D52" s="13" t="str">
        <f t="shared" si="2"/>
        <v>269pF</v>
      </c>
      <c r="E52" s="3"/>
      <c r="F52" s="6">
        <v>45</v>
      </c>
      <c r="G52" s="7">
        <f t="shared" si="3"/>
        <v>24.694108824586312</v>
      </c>
      <c r="H52" s="8">
        <f t="shared" si="4"/>
        <v>13.5</v>
      </c>
      <c r="I52" s="13" t="str">
        <f t="shared" si="5"/>
        <v>81pF</v>
      </c>
      <c r="J52" s="3"/>
      <c r="K52" s="6">
        <v>45</v>
      </c>
      <c r="L52" s="7">
        <f t="shared" si="6"/>
        <v>35.49123706021264</v>
      </c>
      <c r="M52" s="8">
        <f t="shared" si="7"/>
        <v>13.5</v>
      </c>
      <c r="N52" s="13" t="str">
        <f t="shared" si="8"/>
        <v>57pF</v>
      </c>
      <c r="O52" s="3"/>
      <c r="P52" s="6">
        <v>45</v>
      </c>
      <c r="Q52" s="7">
        <f t="shared" si="9"/>
        <v>59.95042077544872</v>
      </c>
      <c r="R52" s="8">
        <f t="shared" si="10"/>
        <v>13.5</v>
      </c>
      <c r="S52" s="13" t="str">
        <f t="shared" si="11"/>
        <v>34pF</v>
      </c>
      <c r="T52" s="3"/>
      <c r="U52" s="6">
        <v>45</v>
      </c>
      <c r="V52" s="7">
        <f t="shared" si="12"/>
        <v>101.3421459796204</v>
      </c>
      <c r="W52" s="8">
        <f t="shared" si="13"/>
        <v>13.5</v>
      </c>
      <c r="X52" s="13" t="str">
        <f t="shared" si="14"/>
        <v>20pF</v>
      </c>
      <c r="Z52" s="6">
        <v>45</v>
      </c>
      <c r="AA52" s="7">
        <f t="shared" si="15"/>
        <v>197.1053102332127</v>
      </c>
      <c r="AB52" s="8">
        <f t="shared" si="16"/>
        <v>13.5</v>
      </c>
      <c r="AC52" s="13" t="str">
        <f t="shared" si="17"/>
        <v>10pF</v>
      </c>
    </row>
    <row r="53" spans="1:29" ht="12" customHeight="1">
      <c r="A53" s="6">
        <v>46</v>
      </c>
      <c r="B53" s="7">
        <f t="shared" si="0"/>
        <v>7.678236148044467</v>
      </c>
      <c r="C53" s="8">
        <f t="shared" si="1"/>
        <v>13.799999999999999</v>
      </c>
      <c r="D53" s="13" t="str">
        <f t="shared" si="2"/>
        <v>262pF</v>
      </c>
      <c r="E53" s="3"/>
      <c r="F53" s="6">
        <v>46</v>
      </c>
      <c r="G53" s="7">
        <f t="shared" si="3"/>
        <v>25.435640086669455</v>
      </c>
      <c r="H53" s="8">
        <f t="shared" si="4"/>
        <v>13.799999999999999</v>
      </c>
      <c r="I53" s="13" t="str">
        <f t="shared" si="5"/>
        <v>79pF</v>
      </c>
      <c r="J53" s="3"/>
      <c r="K53" s="6">
        <v>46</v>
      </c>
      <c r="L53" s="7">
        <f t="shared" si="6"/>
        <v>36.59885688348066</v>
      </c>
      <c r="M53" s="8">
        <f t="shared" si="7"/>
        <v>13.799999999999999</v>
      </c>
      <c r="N53" s="13" t="str">
        <f t="shared" si="8"/>
        <v>55pF</v>
      </c>
      <c r="O53" s="3"/>
      <c r="P53" s="6">
        <v>46</v>
      </c>
      <c r="Q53" s="7">
        <f t="shared" si="9"/>
        <v>61.93382009578221</v>
      </c>
      <c r="R53" s="8">
        <f t="shared" si="10"/>
        <v>13.799999999999999</v>
      </c>
      <c r="S53" s="13" t="str">
        <f t="shared" si="11"/>
        <v>32pF</v>
      </c>
      <c r="T53" s="3"/>
      <c r="U53" s="6">
        <v>46</v>
      </c>
      <c r="V53" s="7">
        <f t="shared" si="12"/>
        <v>104.89926229122838</v>
      </c>
      <c r="W53" s="8">
        <f t="shared" si="13"/>
        <v>13.799999999999999</v>
      </c>
      <c r="X53" s="13" t="str">
        <f t="shared" si="14"/>
        <v>19pF</v>
      </c>
      <c r="Z53" s="6">
        <v>46</v>
      </c>
      <c r="AA53" s="7">
        <f t="shared" si="15"/>
        <v>204.53104329626768</v>
      </c>
      <c r="AB53" s="8">
        <f t="shared" si="16"/>
        <v>13.799999999999999</v>
      </c>
      <c r="AC53" s="13" t="str">
        <f t="shared" si="17"/>
        <v>10pF</v>
      </c>
    </row>
    <row r="54" spans="1:29" ht="12" customHeight="1">
      <c r="A54" s="6">
        <v>47</v>
      </c>
      <c r="B54" s="7">
        <f t="shared" si="0"/>
        <v>7.879939525566418</v>
      </c>
      <c r="C54" s="8">
        <f t="shared" si="1"/>
        <v>14.1</v>
      </c>
      <c r="D54" s="13" t="str">
        <f t="shared" si="2"/>
        <v>255pF</v>
      </c>
      <c r="E54" s="3"/>
      <c r="F54" s="6">
        <v>47</v>
      </c>
      <c r="G54" s="7">
        <f t="shared" si="3"/>
        <v>26.180011142615395</v>
      </c>
      <c r="H54" s="8">
        <f t="shared" si="4"/>
        <v>14.1</v>
      </c>
      <c r="I54" s="13" t="str">
        <f t="shared" si="5"/>
        <v>77pF</v>
      </c>
      <c r="J54" s="3"/>
      <c r="K54" s="6">
        <v>47</v>
      </c>
      <c r="L54" s="7">
        <f t="shared" si="6"/>
        <v>37.71189082703633</v>
      </c>
      <c r="M54" s="8">
        <f t="shared" si="7"/>
        <v>14.1</v>
      </c>
      <c r="N54" s="13" t="str">
        <f t="shared" si="8"/>
        <v>53pF</v>
      </c>
      <c r="O54" s="3"/>
      <c r="P54" s="6">
        <v>47</v>
      </c>
      <c r="Q54" s="7">
        <f t="shared" si="9"/>
        <v>63.93060489090804</v>
      </c>
      <c r="R54" s="8">
        <f t="shared" si="10"/>
        <v>14.1</v>
      </c>
      <c r="S54" s="13" t="str">
        <f t="shared" si="11"/>
        <v>31pF</v>
      </c>
      <c r="T54" s="3"/>
      <c r="U54" s="6">
        <v>47</v>
      </c>
      <c r="V54" s="7">
        <f t="shared" si="12"/>
        <v>108.48824596831324</v>
      </c>
      <c r="W54" s="8">
        <f t="shared" si="13"/>
        <v>14.1</v>
      </c>
      <c r="X54" s="13" t="str">
        <f t="shared" si="14"/>
        <v>19pF</v>
      </c>
      <c r="Z54" s="6">
        <v>47</v>
      </c>
      <c r="AA54" s="7">
        <f t="shared" si="15"/>
        <v>212.0462267660779</v>
      </c>
      <c r="AB54" s="8">
        <f t="shared" si="16"/>
        <v>14.1</v>
      </c>
      <c r="AC54" s="13" t="str">
        <f t="shared" si="17"/>
        <v>9pF</v>
      </c>
    </row>
    <row r="55" spans="1:29" ht="12" customHeight="1">
      <c r="A55" s="6">
        <v>48</v>
      </c>
      <c r="B55" s="7">
        <f t="shared" si="0"/>
        <v>8.081939784813093</v>
      </c>
      <c r="C55" s="8">
        <f t="shared" si="1"/>
        <v>14.399999999999999</v>
      </c>
      <c r="D55" s="13" t="str">
        <f t="shared" si="2"/>
        <v>249pF</v>
      </c>
      <c r="E55" s="3"/>
      <c r="F55" s="6">
        <v>48</v>
      </c>
      <c r="G55" s="7">
        <f t="shared" si="3"/>
        <v>26.927103807082265</v>
      </c>
      <c r="H55" s="8">
        <f t="shared" si="4"/>
        <v>14.399999999999999</v>
      </c>
      <c r="I55" s="13" t="str">
        <f t="shared" si="5"/>
        <v>75pF</v>
      </c>
      <c r="J55" s="3"/>
      <c r="K55" s="6">
        <v>48</v>
      </c>
      <c r="L55" s="7">
        <f t="shared" si="6"/>
        <v>38.83013093850479</v>
      </c>
      <c r="M55" s="8">
        <f t="shared" si="7"/>
        <v>14.399999999999999</v>
      </c>
      <c r="N55" s="13" t="str">
        <f t="shared" si="8"/>
        <v>52pF</v>
      </c>
      <c r="O55" s="3"/>
      <c r="P55" s="6">
        <v>48</v>
      </c>
      <c r="Q55" s="7">
        <f t="shared" si="9"/>
        <v>65.94032971391428</v>
      </c>
      <c r="R55" s="8">
        <f t="shared" si="10"/>
        <v>14.399999999999999</v>
      </c>
      <c r="S55" s="13" t="str">
        <f t="shared" si="11"/>
        <v>30pF</v>
      </c>
      <c r="T55" s="3"/>
      <c r="U55" s="6">
        <v>48</v>
      </c>
      <c r="V55" s="7">
        <f t="shared" si="12"/>
        <v>112.10821354306343</v>
      </c>
      <c r="W55" s="8">
        <f t="shared" si="13"/>
        <v>14.399999999999999</v>
      </c>
      <c r="X55" s="13" t="str">
        <f t="shared" si="14"/>
        <v>18pF</v>
      </c>
      <c r="Z55" s="6">
        <v>48</v>
      </c>
      <c r="AA55" s="7">
        <f t="shared" si="15"/>
        <v>219.64902066732213</v>
      </c>
      <c r="AB55" s="8">
        <f t="shared" si="16"/>
        <v>14.399999999999999</v>
      </c>
      <c r="AC55" s="13" t="str">
        <f t="shared" si="17"/>
        <v>9pF</v>
      </c>
    </row>
    <row r="56" spans="1:29" ht="12" customHeight="1">
      <c r="A56" s="6">
        <v>49</v>
      </c>
      <c r="B56" s="7">
        <f t="shared" si="0"/>
        <v>8.284222335200608</v>
      </c>
      <c r="C56" s="8">
        <f t="shared" si="1"/>
        <v>14.7</v>
      </c>
      <c r="D56" s="13" t="str">
        <f t="shared" si="2"/>
        <v>243pF</v>
      </c>
      <c r="E56" s="3"/>
      <c r="F56" s="6">
        <v>49</v>
      </c>
      <c r="G56" s="7">
        <f t="shared" si="3"/>
        <v>27.676806363112185</v>
      </c>
      <c r="H56" s="8">
        <f t="shared" si="4"/>
        <v>14.7</v>
      </c>
      <c r="I56" s="13" t="str">
        <f t="shared" si="5"/>
        <v>73pF</v>
      </c>
      <c r="J56" s="3"/>
      <c r="K56" s="6">
        <v>49</v>
      </c>
      <c r="L56" s="7">
        <f t="shared" si="6"/>
        <v>39.95337978061554</v>
      </c>
      <c r="M56" s="8">
        <f t="shared" si="7"/>
        <v>14.7</v>
      </c>
      <c r="N56" s="13" t="str">
        <f t="shared" si="8"/>
        <v>50pF</v>
      </c>
      <c r="O56" s="3"/>
      <c r="P56" s="6">
        <v>49</v>
      </c>
      <c r="Q56" s="7">
        <f t="shared" si="9"/>
        <v>67.96256866604718</v>
      </c>
      <c r="R56" s="8">
        <f t="shared" si="10"/>
        <v>14.7</v>
      </c>
      <c r="S56" s="13" t="str">
        <f t="shared" si="11"/>
        <v>30pF</v>
      </c>
      <c r="T56" s="3"/>
      <c r="U56" s="6">
        <v>49</v>
      </c>
      <c r="V56" s="7">
        <f t="shared" si="12"/>
        <v>115.75831390547673</v>
      </c>
      <c r="W56" s="8">
        <f t="shared" si="13"/>
        <v>14.7</v>
      </c>
      <c r="X56" s="13" t="str">
        <f t="shared" si="14"/>
        <v>17pF</v>
      </c>
      <c r="Z56" s="6">
        <v>49</v>
      </c>
      <c r="AA56" s="7">
        <f t="shared" si="15"/>
        <v>227.3376351448788</v>
      </c>
      <c r="AB56" s="8">
        <f t="shared" si="16"/>
        <v>14.7</v>
      </c>
      <c r="AC56" s="13" t="str">
        <f t="shared" si="17"/>
        <v>9pF</v>
      </c>
    </row>
    <row r="57" spans="1:29" ht="12" customHeight="1">
      <c r="A57" s="6">
        <v>50</v>
      </c>
      <c r="B57" s="7">
        <f t="shared" si="0"/>
        <v>8.486773526828827</v>
      </c>
      <c r="C57" s="8">
        <f t="shared" si="1"/>
        <v>15</v>
      </c>
      <c r="D57" s="13" t="str">
        <f t="shared" si="2"/>
        <v>237pF</v>
      </c>
      <c r="E57" s="3"/>
      <c r="F57" s="6">
        <v>50</v>
      </c>
      <c r="G57" s="7">
        <f t="shared" si="3"/>
        <v>28.429013125579413</v>
      </c>
      <c r="H57" s="8">
        <f t="shared" si="4"/>
        <v>15</v>
      </c>
      <c r="I57" s="13" t="str">
        <f t="shared" si="5"/>
        <v>71pF</v>
      </c>
      <c r="J57" s="3"/>
      <c r="K57" s="6">
        <v>50</v>
      </c>
      <c r="L57" s="7">
        <f t="shared" si="6"/>
        <v>41.0814497748794</v>
      </c>
      <c r="M57" s="8">
        <f t="shared" si="7"/>
        <v>15</v>
      </c>
      <c r="N57" s="13" t="str">
        <f t="shared" si="8"/>
        <v>49pF</v>
      </c>
      <c r="O57" s="3"/>
      <c r="P57" s="6">
        <v>50</v>
      </c>
      <c r="Q57" s="7">
        <f t="shared" si="9"/>
        <v>69.99691433602489</v>
      </c>
      <c r="R57" s="8">
        <f t="shared" si="10"/>
        <v>15</v>
      </c>
      <c r="S57" s="13" t="str">
        <f t="shared" si="11"/>
        <v>29pF</v>
      </c>
      <c r="T57" s="3"/>
      <c r="U57" s="6">
        <v>50</v>
      </c>
      <c r="V57" s="7">
        <f t="shared" si="12"/>
        <v>119.43772683538432</v>
      </c>
      <c r="W57" s="8">
        <f t="shared" si="13"/>
        <v>15</v>
      </c>
      <c r="X57" s="13" t="str">
        <f t="shared" si="14"/>
        <v>17pF</v>
      </c>
      <c r="Z57" s="6">
        <v>50</v>
      </c>
      <c r="AA57" s="7">
        <f t="shared" si="15"/>
        <v>235.11032876880148</v>
      </c>
      <c r="AB57" s="8">
        <f t="shared" si="16"/>
        <v>15</v>
      </c>
      <c r="AC57" s="13" t="str">
        <f t="shared" si="17"/>
        <v>9pF</v>
      </c>
    </row>
    <row r="58" spans="1:2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workbookViewId="0" topLeftCell="A13">
      <selection activeCell="A1" sqref="A1:A16384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6.00390625" style="0" bestFit="1" customWidth="1"/>
    <col min="4" max="4" width="8.8515625" style="0" customWidth="1"/>
    <col min="5" max="5" width="2.00390625" style="0" customWidth="1"/>
    <col min="6" max="6" width="4.7109375" style="0" customWidth="1"/>
    <col min="7" max="7" width="6.00390625" style="0" customWidth="1"/>
    <col min="8" max="8" width="6.421875" style="0" customWidth="1"/>
    <col min="10" max="10" width="1.8515625" style="0" customWidth="1"/>
    <col min="11" max="11" width="4.28125" style="0" customWidth="1"/>
    <col min="12" max="12" width="5.7109375" style="0" customWidth="1"/>
    <col min="13" max="13" width="6.421875" style="0" customWidth="1"/>
    <col min="15" max="15" width="6.8515625" style="0" customWidth="1"/>
    <col min="16" max="16" width="4.57421875" style="0" customWidth="1"/>
    <col min="17" max="17" width="5.28125" style="0" customWidth="1"/>
    <col min="18" max="18" width="6.28125" style="0" customWidth="1"/>
    <col min="20" max="20" width="2.140625" style="0" customWidth="1"/>
    <col min="21" max="21" width="4.140625" style="0" customWidth="1"/>
    <col min="22" max="22" width="5.28125" style="0" customWidth="1"/>
    <col min="23" max="23" width="6.00390625" style="0" customWidth="1"/>
    <col min="25" max="25" width="4.00390625" style="0" customWidth="1"/>
    <col min="26" max="26" width="4.8515625" style="0" customWidth="1"/>
    <col min="27" max="27" width="5.7109375" style="0" customWidth="1"/>
    <col min="28" max="28" width="6.00390625" style="0" bestFit="1" customWidth="1"/>
  </cols>
  <sheetData>
    <row r="1" ht="15.75">
      <c r="A1" s="17" t="s">
        <v>10</v>
      </c>
    </row>
    <row r="2" ht="15.75">
      <c r="A2" s="17" t="s">
        <v>13</v>
      </c>
    </row>
    <row r="3" spans="1:28" ht="12.75">
      <c r="A3" s="2" t="s">
        <v>7</v>
      </c>
      <c r="C3" s="1">
        <v>8</v>
      </c>
      <c r="D3" s="1"/>
      <c r="F3" s="2" t="s">
        <v>7</v>
      </c>
      <c r="G3" s="2"/>
      <c r="H3" s="1">
        <v>16</v>
      </c>
      <c r="I3" s="2"/>
      <c r="J3" s="2"/>
      <c r="K3" s="2" t="s">
        <v>7</v>
      </c>
      <c r="L3" s="2"/>
      <c r="M3" s="1">
        <v>20</v>
      </c>
      <c r="N3" s="2"/>
      <c r="O3" s="2"/>
      <c r="P3" s="2" t="s">
        <v>7</v>
      </c>
      <c r="Q3" s="2"/>
      <c r="R3" s="1">
        <v>28</v>
      </c>
      <c r="S3" s="2"/>
      <c r="T3" s="2"/>
      <c r="U3" s="2" t="s">
        <v>7</v>
      </c>
      <c r="V3" s="2"/>
      <c r="W3" s="1">
        <v>40</v>
      </c>
      <c r="Z3" s="2" t="s">
        <v>7</v>
      </c>
      <c r="AA3" s="2"/>
      <c r="AB3" s="1">
        <v>65</v>
      </c>
    </row>
    <row r="4" spans="1:26" ht="12.75">
      <c r="A4" t="s">
        <v>8</v>
      </c>
      <c r="F4" t="s">
        <v>8</v>
      </c>
      <c r="K4" t="s">
        <v>8</v>
      </c>
      <c r="P4" t="s">
        <v>8</v>
      </c>
      <c r="U4" t="s">
        <v>8</v>
      </c>
      <c r="Z4" t="s">
        <v>8</v>
      </c>
    </row>
    <row r="5" spans="1:27" ht="12.75">
      <c r="A5" s="5">
        <f>(C3/25.4)</f>
        <v>0.31496062992125984</v>
      </c>
      <c r="B5" s="5">
        <f>POWER(A5,2)</f>
        <v>0.0992001984003968</v>
      </c>
      <c r="C5" s="5"/>
      <c r="D5" s="5"/>
      <c r="E5" s="5"/>
      <c r="F5" s="5">
        <f>(H3/25.4)</f>
        <v>0.6299212598425197</v>
      </c>
      <c r="G5" s="5">
        <f>POWER(F5,2)</f>
        <v>0.3968007936015872</v>
      </c>
      <c r="H5" s="5"/>
      <c r="I5" s="5"/>
      <c r="J5" s="5"/>
      <c r="K5" s="5">
        <f>(M3/25.4)</f>
        <v>0.7874015748031497</v>
      </c>
      <c r="L5" s="5">
        <f>POWER(K5,2)</f>
        <v>0.62000124000248</v>
      </c>
      <c r="M5" s="5"/>
      <c r="N5" s="5"/>
      <c r="O5" s="5"/>
      <c r="P5" s="5">
        <f>(R3/25.4)</f>
        <v>1.1023622047244095</v>
      </c>
      <c r="Q5" s="5">
        <f>POWER(P5,2)</f>
        <v>1.215202430404861</v>
      </c>
      <c r="R5" s="5"/>
      <c r="S5" s="5"/>
      <c r="T5" s="5"/>
      <c r="U5" s="5">
        <f>(W3/25.4)</f>
        <v>1.5748031496062993</v>
      </c>
      <c r="V5" s="5">
        <f>POWER(U5,2)</f>
        <v>2.48000496000992</v>
      </c>
      <c r="Z5" s="5">
        <f>(AB3/25.4)</f>
        <v>2.5590551181102366</v>
      </c>
      <c r="AA5" s="5">
        <f>POWER(Z5,2)</f>
        <v>6.548763097526197</v>
      </c>
    </row>
    <row r="6" spans="4:29" ht="12.75">
      <c r="D6" t="s">
        <v>5</v>
      </c>
      <c r="I6" t="s">
        <v>5</v>
      </c>
      <c r="N6" t="s">
        <v>5</v>
      </c>
      <c r="S6" t="s">
        <v>5</v>
      </c>
      <c r="X6" t="s">
        <v>5</v>
      </c>
      <c r="AC6" t="s">
        <v>5</v>
      </c>
    </row>
    <row r="7" spans="1:29" ht="12.75">
      <c r="A7" s="6" t="s">
        <v>4</v>
      </c>
      <c r="B7" s="6" t="s">
        <v>1</v>
      </c>
      <c r="C7" s="6" t="s">
        <v>0</v>
      </c>
      <c r="D7" s="14" t="s">
        <v>6</v>
      </c>
      <c r="E7" s="3"/>
      <c r="F7" s="6" t="s">
        <v>4</v>
      </c>
      <c r="G7" s="6" t="s">
        <v>1</v>
      </c>
      <c r="H7" s="6" t="s">
        <v>0</v>
      </c>
      <c r="I7" s="14" t="s">
        <v>6</v>
      </c>
      <c r="J7" s="3"/>
      <c r="K7" s="6" t="s">
        <v>4</v>
      </c>
      <c r="L7" s="6" t="s">
        <v>1</v>
      </c>
      <c r="M7" s="6" t="s">
        <v>0</v>
      </c>
      <c r="N7" s="14" t="s">
        <v>6</v>
      </c>
      <c r="O7" s="3"/>
      <c r="P7" s="6" t="s">
        <v>4</v>
      </c>
      <c r="Q7" s="6" t="s">
        <v>1</v>
      </c>
      <c r="R7" s="6" t="s">
        <v>0</v>
      </c>
      <c r="S7" s="14" t="s">
        <v>6</v>
      </c>
      <c r="T7" s="3"/>
      <c r="U7" s="6" t="s">
        <v>4</v>
      </c>
      <c r="V7" s="6" t="s">
        <v>1</v>
      </c>
      <c r="W7" s="6" t="s">
        <v>0</v>
      </c>
      <c r="X7" s="14" t="s">
        <v>6</v>
      </c>
      <c r="Y7" s="11"/>
      <c r="Z7" s="6" t="s">
        <v>4</v>
      </c>
      <c r="AA7" s="6" t="s">
        <v>1</v>
      </c>
      <c r="AB7" s="6" t="s">
        <v>0</v>
      </c>
      <c r="AC7" s="14" t="s">
        <v>6</v>
      </c>
    </row>
    <row r="8" spans="1:29" ht="12" customHeight="1">
      <c r="A8" s="6">
        <v>1</v>
      </c>
      <c r="B8" s="7">
        <f>($B$5*A8*A8/(0.709*$C$3+1.57*C8))</f>
        <v>0.015746063238158223</v>
      </c>
      <c r="C8" s="8">
        <f>(0.4*A8)</f>
        <v>0.4</v>
      </c>
      <c r="D8" s="13" t="str">
        <f>ROUND(1000000000000*((0.00000000201)/B8),0)&amp;"pF"</f>
        <v>127651pF</v>
      </c>
      <c r="E8" s="3"/>
      <c r="F8" s="6">
        <v>1</v>
      </c>
      <c r="G8" s="7">
        <f>($G$5*F8*F8/(0.709*$H$3+1.57*H8))</f>
        <v>0.03314406896104136</v>
      </c>
      <c r="H8" s="8">
        <f>(0.4*F8)</f>
        <v>0.4</v>
      </c>
      <c r="I8" s="13" t="str">
        <f>ROUND(1000000000000*((0.00000000201)/G8),0)&amp;"pF"</f>
        <v>60644pF</v>
      </c>
      <c r="J8" s="13"/>
      <c r="K8" s="6">
        <v>1</v>
      </c>
      <c r="L8" s="7">
        <f>($L$5*K8*K8/(0.709*$M$3+1.57*M8))</f>
        <v>0.041869343598222586</v>
      </c>
      <c r="M8" s="8">
        <f>(0.4*K8)</f>
        <v>0.4</v>
      </c>
      <c r="N8" s="13" t="str">
        <f>ROUND(1000000000000*((0.00000000201)/L8),0)&amp;"pF"</f>
        <v>48006pF</v>
      </c>
      <c r="O8" s="13"/>
      <c r="P8" s="6">
        <v>1</v>
      </c>
      <c r="Q8" s="7">
        <f>($Q$5*P8*P8/(0.709*$R$3+1.57*R8))</f>
        <v>0.05933605617211235</v>
      </c>
      <c r="R8" s="8">
        <f>(0.4*P8)</f>
        <v>0.4</v>
      </c>
      <c r="S8" s="13" t="str">
        <f>ROUND(1000000000000*((0.00000000201)/Q8),0)&amp;"pF"</f>
        <v>33875pF</v>
      </c>
      <c r="T8" s="13"/>
      <c r="U8" s="6">
        <v>1</v>
      </c>
      <c r="V8" s="7">
        <f>($V$5*U8*U8/(0.709*$W$3+1.57*W8))</f>
        <v>0.0855528135783745</v>
      </c>
      <c r="W8" s="8">
        <f>(0.4*U8)</f>
        <v>0.4</v>
      </c>
      <c r="X8" s="13" t="str">
        <f>ROUND(1000000000000*((0.00000000201)/V8),0)&amp;"pF"</f>
        <v>23494pF</v>
      </c>
      <c r="Z8" s="6">
        <v>1</v>
      </c>
      <c r="AA8" s="7">
        <f>($AA$5*Z8*Z8/(0.709*$AB$3+1.57*AB8))</f>
        <v>0.14019144772389264</v>
      </c>
      <c r="AB8" s="8">
        <f>(0.4*Z8)</f>
        <v>0.4</v>
      </c>
      <c r="AC8" s="13" t="str">
        <f>ROUND(1000000000000*((0.00000000201)/AA8),0)&amp;"pF"</f>
        <v>14338pF</v>
      </c>
    </row>
    <row r="9" spans="1:29" ht="12" customHeight="1">
      <c r="A9" s="6">
        <v>2</v>
      </c>
      <c r="B9" s="7">
        <f aca="true" t="shared" si="0" ref="B9:B57">($B$5*A9*A9/(0.709*$C$3+1.57*C9))</f>
        <v>0.05727494133972102</v>
      </c>
      <c r="C9" s="8">
        <f aca="true" t="shared" si="1" ref="C9:C57">(0.4*A9)</f>
        <v>0.8</v>
      </c>
      <c r="D9" s="13" t="str">
        <f aca="true" t="shared" si="2" ref="D9:D57">ROUND(1000000000000*((0.00000000201)/B9),0)&amp;"pF"</f>
        <v>35094pF</v>
      </c>
      <c r="E9" s="3"/>
      <c r="F9" s="6">
        <v>2</v>
      </c>
      <c r="G9" s="7">
        <f aca="true" t="shared" si="3" ref="G9:G57">($G$5*F9*F9/(0.709*$H$3+1.57*H9))</f>
        <v>0.1259685059052658</v>
      </c>
      <c r="H9" s="8">
        <f aca="true" t="shared" si="4" ref="H9:H57">(0.4*F9)</f>
        <v>0.8</v>
      </c>
      <c r="I9" s="13" t="str">
        <f aca="true" t="shared" si="5" ref="I9:I57">ROUND(1000000000000*((0.00000000201)/G9),0)&amp;"pF"</f>
        <v>15956pF</v>
      </c>
      <c r="J9" s="3"/>
      <c r="K9" s="6">
        <v>2</v>
      </c>
      <c r="L9" s="7">
        <f aca="true" t="shared" si="6" ref="L9:L57">($L$5*K9*K9/(0.709*$M$3+1.57*M9))</f>
        <v>0.16066370562386112</v>
      </c>
      <c r="M9" s="8">
        <f aca="true" t="shared" si="7" ref="M9:M57">(0.4*K9)</f>
        <v>0.8</v>
      </c>
      <c r="N9" s="13" t="str">
        <f aca="true" t="shared" si="8" ref="N9:N57">ROUND(1000000000000*((0.00000000201)/L9),0)&amp;"pF"</f>
        <v>12511pF</v>
      </c>
      <c r="O9" s="3"/>
      <c r="P9" s="6">
        <v>2</v>
      </c>
      <c r="Q9" s="7">
        <f aca="true" t="shared" si="9" ref="Q9:Q57">($Q$5*P9*P9/(0.709*$R$3+1.57*R9))</f>
        <v>0.23028281796567385</v>
      </c>
      <c r="R9" s="8">
        <f aca="true" t="shared" si="10" ref="R9:R57">(0.4*P9)</f>
        <v>0.8</v>
      </c>
      <c r="S9" s="13" t="str">
        <f aca="true" t="shared" si="11" ref="S9:S57">ROUND(1000000000000*((0.00000000201)/Q9),0)&amp;"pF"</f>
        <v>8728pF</v>
      </c>
      <c r="T9" s="3"/>
      <c r="U9" s="6">
        <v>2</v>
      </c>
      <c r="V9" s="7">
        <f aca="true" t="shared" si="12" ref="V9:V57">($V$5*U9*U9/(0.709*$W$3+1.57*W9))</f>
        <v>0.3349547487857807</v>
      </c>
      <c r="W9" s="8">
        <f aca="true" t="shared" si="13" ref="W9:W57">(0.4*U9)</f>
        <v>0.8</v>
      </c>
      <c r="X9" s="13" t="str">
        <f aca="true" t="shared" si="14" ref="X9:X57">ROUND(1000000000000*((0.00000000201)/V9),0)&amp;"pF"</f>
        <v>6001pF</v>
      </c>
      <c r="Z9" s="6">
        <v>2</v>
      </c>
      <c r="AA9" s="7">
        <f aca="true" t="shared" si="15" ref="AA9:AA57">($AA$5*Z9*Z9/(0.709*$AB$3+1.57*AB9))</f>
        <v>0.5533269764074435</v>
      </c>
      <c r="AB9" s="8">
        <f aca="true" t="shared" si="16" ref="AB9:AB57">(0.4*Z9)</f>
        <v>0.8</v>
      </c>
      <c r="AC9" s="13" t="str">
        <f aca="true" t="shared" si="17" ref="AC9:AC57">ROUND(1000000000000*((0.00000000201)/AA9),0)&amp;"pF"</f>
        <v>3633pF</v>
      </c>
    </row>
    <row r="10" spans="1:29" ht="12" customHeight="1">
      <c r="A10" s="6">
        <v>3</v>
      </c>
      <c r="B10" s="7">
        <f t="shared" si="0"/>
        <v>0.1181579917421349</v>
      </c>
      <c r="C10" s="8">
        <f t="shared" si="1"/>
        <v>1.2000000000000002</v>
      </c>
      <c r="D10" s="13" t="str">
        <f t="shared" si="2"/>
        <v>17011pF</v>
      </c>
      <c r="E10" s="3"/>
      <c r="F10" s="6">
        <v>3</v>
      </c>
      <c r="G10" s="7">
        <f t="shared" si="3"/>
        <v>0.26997332494816184</v>
      </c>
      <c r="H10" s="8">
        <f t="shared" si="4"/>
        <v>1.2000000000000002</v>
      </c>
      <c r="I10" s="13" t="str">
        <f t="shared" si="5"/>
        <v>7445pF</v>
      </c>
      <c r="J10" s="3"/>
      <c r="K10" s="6">
        <v>3</v>
      </c>
      <c r="L10" s="7">
        <f t="shared" si="6"/>
        <v>0.3473612524914293</v>
      </c>
      <c r="M10" s="8">
        <f t="shared" si="7"/>
        <v>1.2000000000000002</v>
      </c>
      <c r="N10" s="13" t="str">
        <f t="shared" si="8"/>
        <v>5786pF</v>
      </c>
      <c r="O10" s="3"/>
      <c r="P10" s="6">
        <v>3</v>
      </c>
      <c r="Q10" s="7">
        <f t="shared" si="9"/>
        <v>0.5031662621293591</v>
      </c>
      <c r="R10" s="8">
        <f t="shared" si="10"/>
        <v>1.2000000000000002</v>
      </c>
      <c r="S10" s="13" t="str">
        <f t="shared" si="11"/>
        <v>3995pF</v>
      </c>
      <c r="T10" s="3"/>
      <c r="U10" s="6">
        <v>3</v>
      </c>
      <c r="V10" s="7">
        <f t="shared" si="12"/>
        <v>0.737999095360709</v>
      </c>
      <c r="W10" s="8">
        <f t="shared" si="13"/>
        <v>1.2000000000000002</v>
      </c>
      <c r="X10" s="13" t="str">
        <f t="shared" si="14"/>
        <v>2724pF</v>
      </c>
      <c r="Z10" s="6">
        <v>3</v>
      </c>
      <c r="AA10" s="7">
        <f t="shared" si="15"/>
        <v>1.2286866075535403</v>
      </c>
      <c r="AB10" s="8">
        <f t="shared" si="16"/>
        <v>1.2000000000000002</v>
      </c>
      <c r="AC10" s="13" t="str">
        <f t="shared" si="17"/>
        <v>1636pF</v>
      </c>
    </row>
    <row r="11" spans="1:29" ht="12" customHeight="1">
      <c r="A11" s="6">
        <v>4</v>
      </c>
      <c r="B11" s="7">
        <f t="shared" si="0"/>
        <v>0.19393978181895755</v>
      </c>
      <c r="C11" s="8">
        <f t="shared" si="1"/>
        <v>1.6</v>
      </c>
      <c r="D11" s="13" t="str">
        <f t="shared" si="2"/>
        <v>10364pF</v>
      </c>
      <c r="E11" s="3"/>
      <c r="F11" s="6">
        <v>4</v>
      </c>
      <c r="G11" s="7">
        <f t="shared" si="3"/>
        <v>0.45819953071776814</v>
      </c>
      <c r="H11" s="8">
        <f t="shared" si="4"/>
        <v>1.6</v>
      </c>
      <c r="I11" s="13" t="str">
        <f t="shared" si="5"/>
        <v>4387pF</v>
      </c>
      <c r="J11" s="3"/>
      <c r="K11" s="6">
        <v>4</v>
      </c>
      <c r="L11" s="7">
        <f t="shared" si="6"/>
        <v>0.5942978576587395</v>
      </c>
      <c r="M11" s="8">
        <f t="shared" si="7"/>
        <v>1.6</v>
      </c>
      <c r="N11" s="13" t="str">
        <f t="shared" si="8"/>
        <v>3382pF</v>
      </c>
      <c r="O11" s="3"/>
      <c r="P11" s="6">
        <v>4</v>
      </c>
      <c r="Q11" s="7">
        <f t="shared" si="9"/>
        <v>0.8693989843712115</v>
      </c>
      <c r="R11" s="8">
        <f t="shared" si="10"/>
        <v>1.6</v>
      </c>
      <c r="S11" s="13" t="str">
        <f t="shared" si="11"/>
        <v>2312pF</v>
      </c>
      <c r="T11" s="3"/>
      <c r="U11" s="6">
        <v>4</v>
      </c>
      <c r="V11" s="7">
        <f t="shared" si="12"/>
        <v>1.285309644990889</v>
      </c>
      <c r="W11" s="8">
        <f t="shared" si="13"/>
        <v>1.6</v>
      </c>
      <c r="X11" s="13" t="str">
        <f t="shared" si="14"/>
        <v>1564pF</v>
      </c>
      <c r="Z11" s="6">
        <v>4</v>
      </c>
      <c r="AA11" s="7">
        <f t="shared" si="15"/>
        <v>2.1561044830014024</v>
      </c>
      <c r="AB11" s="8">
        <f t="shared" si="16"/>
        <v>1.6</v>
      </c>
      <c r="AC11" s="13" t="str">
        <f t="shared" si="17"/>
        <v>932pF</v>
      </c>
    </row>
    <row r="12" spans="1:29" ht="12" customHeight="1">
      <c r="A12" s="6">
        <v>5</v>
      </c>
      <c r="B12" s="7">
        <f t="shared" si="0"/>
        <v>0.2814349704959056</v>
      </c>
      <c r="C12" s="8">
        <f t="shared" si="1"/>
        <v>2</v>
      </c>
      <c r="D12" s="13" t="str">
        <f t="shared" si="2"/>
        <v>7142pF</v>
      </c>
      <c r="E12" s="3"/>
      <c r="F12" s="6">
        <v>5</v>
      </c>
      <c r="G12" s="7">
        <f t="shared" si="3"/>
        <v>0.6848950455702624</v>
      </c>
      <c r="H12" s="8">
        <f t="shared" si="4"/>
        <v>2</v>
      </c>
      <c r="I12" s="13" t="str">
        <f t="shared" si="5"/>
        <v>2935pF</v>
      </c>
      <c r="J12" s="3"/>
      <c r="K12" s="6">
        <v>5</v>
      </c>
      <c r="L12" s="7">
        <f t="shared" si="6"/>
        <v>0.8949209584331409</v>
      </c>
      <c r="M12" s="8">
        <f t="shared" si="7"/>
        <v>2</v>
      </c>
      <c r="N12" s="13" t="str">
        <f t="shared" si="8"/>
        <v>2246pF</v>
      </c>
      <c r="O12" s="3"/>
      <c r="P12" s="6">
        <v>5</v>
      </c>
      <c r="Q12" s="7">
        <f t="shared" si="9"/>
        <v>1.3213318006315902</v>
      </c>
      <c r="R12" s="8">
        <f t="shared" si="10"/>
        <v>2</v>
      </c>
      <c r="S12" s="13" t="str">
        <f t="shared" si="11"/>
        <v>1521pF</v>
      </c>
      <c r="T12" s="3"/>
      <c r="U12" s="6">
        <v>5</v>
      </c>
      <c r="V12" s="7">
        <f t="shared" si="12"/>
        <v>1.9682579047697777</v>
      </c>
      <c r="W12" s="8">
        <f t="shared" si="13"/>
        <v>2</v>
      </c>
      <c r="X12" s="13" t="str">
        <f t="shared" si="14"/>
        <v>1021pF</v>
      </c>
      <c r="Z12" s="6">
        <v>5</v>
      </c>
      <c r="AA12" s="7">
        <f t="shared" si="15"/>
        <v>3.3259335182966967</v>
      </c>
      <c r="AB12" s="8">
        <f t="shared" si="16"/>
        <v>2</v>
      </c>
      <c r="AC12" s="13" t="str">
        <f t="shared" si="17"/>
        <v>604pF</v>
      </c>
    </row>
    <row r="13" spans="1:29" ht="12" customHeight="1">
      <c r="A13" s="6">
        <v>6</v>
      </c>
      <c r="B13" s="7">
        <f t="shared" si="0"/>
        <v>0.3783058413574454</v>
      </c>
      <c r="C13" s="8">
        <f t="shared" si="1"/>
        <v>2.4000000000000004</v>
      </c>
      <c r="D13" s="13" t="str">
        <f t="shared" si="2"/>
        <v>5313pF</v>
      </c>
      <c r="E13" s="3"/>
      <c r="F13" s="6">
        <v>6</v>
      </c>
      <c r="G13" s="7">
        <f t="shared" si="3"/>
        <v>0.9452639339370792</v>
      </c>
      <c r="H13" s="8">
        <f t="shared" si="4"/>
        <v>2.4000000000000004</v>
      </c>
      <c r="I13" s="13" t="str">
        <f t="shared" si="5"/>
        <v>2126pF</v>
      </c>
      <c r="J13" s="3"/>
      <c r="K13" s="6">
        <v>6</v>
      </c>
      <c r="L13" s="7">
        <f t="shared" si="6"/>
        <v>1.2435950880370672</v>
      </c>
      <c r="M13" s="8">
        <f t="shared" si="7"/>
        <v>2.4000000000000004</v>
      </c>
      <c r="N13" s="13" t="str">
        <f t="shared" si="8"/>
        <v>1616pF</v>
      </c>
      <c r="O13" s="3"/>
      <c r="P13" s="6">
        <v>6</v>
      </c>
      <c r="Q13" s="7">
        <f t="shared" si="9"/>
        <v>1.8521290217855628</v>
      </c>
      <c r="R13" s="8">
        <f t="shared" si="10"/>
        <v>2.4000000000000004</v>
      </c>
      <c r="S13" s="13" t="str">
        <f t="shared" si="11"/>
        <v>1085pF</v>
      </c>
      <c r="T13" s="3"/>
      <c r="U13" s="6">
        <v>6</v>
      </c>
      <c r="V13" s="7">
        <f t="shared" si="12"/>
        <v>2.7788900199314344</v>
      </c>
      <c r="W13" s="8">
        <f t="shared" si="13"/>
        <v>2.4000000000000004</v>
      </c>
      <c r="X13" s="13" t="str">
        <f t="shared" si="14"/>
        <v>723pF</v>
      </c>
      <c r="Z13" s="6">
        <v>6</v>
      </c>
      <c r="AA13" s="7">
        <f t="shared" si="15"/>
        <v>4.729012727638118</v>
      </c>
      <c r="AB13" s="8">
        <f t="shared" si="16"/>
        <v>2.4000000000000004</v>
      </c>
      <c r="AC13" s="13" t="str">
        <f t="shared" si="17"/>
        <v>425pF</v>
      </c>
    </row>
    <row r="14" spans="1:29" ht="12" customHeight="1">
      <c r="A14" s="6">
        <v>7</v>
      </c>
      <c r="B14" s="7">
        <f t="shared" si="0"/>
        <v>0.482797946128272</v>
      </c>
      <c r="C14" s="8">
        <f t="shared" si="1"/>
        <v>2.8000000000000003</v>
      </c>
      <c r="D14" s="13" t="str">
        <f t="shared" si="2"/>
        <v>4163pF</v>
      </c>
      <c r="E14" s="3"/>
      <c r="F14" s="6">
        <v>7</v>
      </c>
      <c r="G14" s="7">
        <f t="shared" si="3"/>
        <v>1.2352756598778762</v>
      </c>
      <c r="H14" s="8">
        <f t="shared" si="4"/>
        <v>2.8000000000000003</v>
      </c>
      <c r="I14" s="13" t="str">
        <f t="shared" si="5"/>
        <v>1627pF</v>
      </c>
      <c r="J14" s="3"/>
      <c r="K14" s="6">
        <v>7</v>
      </c>
      <c r="L14" s="7">
        <f t="shared" si="6"/>
        <v>1.6354468540117097</v>
      </c>
      <c r="M14" s="8">
        <f t="shared" si="7"/>
        <v>2.8000000000000003</v>
      </c>
      <c r="N14" s="13" t="str">
        <f t="shared" si="8"/>
        <v>1229pF</v>
      </c>
      <c r="O14" s="3"/>
      <c r="P14" s="6">
        <v>7</v>
      </c>
      <c r="Q14" s="7">
        <f t="shared" si="9"/>
        <v>2.4556631099405384</v>
      </c>
      <c r="R14" s="8">
        <f t="shared" si="10"/>
        <v>2.8000000000000003</v>
      </c>
      <c r="S14" s="13" t="str">
        <f t="shared" si="11"/>
        <v>819pF</v>
      </c>
      <c r="T14" s="3"/>
      <c r="U14" s="6">
        <v>7</v>
      </c>
      <c r="V14" s="7">
        <f t="shared" si="12"/>
        <v>3.7098621028356966</v>
      </c>
      <c r="W14" s="8">
        <f t="shared" si="13"/>
        <v>2.8000000000000003</v>
      </c>
      <c r="X14" s="13" t="str">
        <f t="shared" si="14"/>
        <v>542pF</v>
      </c>
      <c r="Z14" s="6">
        <v>7</v>
      </c>
      <c r="AA14" s="7">
        <f t="shared" si="15"/>
        <v>6.356636987753484</v>
      </c>
      <c r="AB14" s="8">
        <f t="shared" si="16"/>
        <v>2.8000000000000003</v>
      </c>
      <c r="AC14" s="13" t="str">
        <f t="shared" si="17"/>
        <v>316pF</v>
      </c>
    </row>
    <row r="15" spans="1:31" ht="12" customHeight="1">
      <c r="A15" s="6">
        <v>8</v>
      </c>
      <c r="B15" s="7">
        <f>($B$5*A15*A15/(0.709*$C$3+1.57*C15))</f>
        <v>0.5935688759933989</v>
      </c>
      <c r="C15" s="8">
        <f t="shared" si="1"/>
        <v>3.2</v>
      </c>
      <c r="D15" s="13" t="str">
        <f t="shared" si="2"/>
        <v>3386pF</v>
      </c>
      <c r="E15" s="3"/>
      <c r="F15" s="6">
        <v>8</v>
      </c>
      <c r="G15" s="7">
        <f t="shared" si="3"/>
        <v>1.5515182545516604</v>
      </c>
      <c r="H15" s="8">
        <f t="shared" si="4"/>
        <v>3.2</v>
      </c>
      <c r="I15" s="13" t="str">
        <f t="shared" si="5"/>
        <v>1296pF</v>
      </c>
      <c r="J15" s="3"/>
      <c r="K15" s="6">
        <v>8</v>
      </c>
      <c r="L15" s="7">
        <f t="shared" si="6"/>
        <v>2.066240333272168</v>
      </c>
      <c r="M15" s="8">
        <f t="shared" si="7"/>
        <v>3.2</v>
      </c>
      <c r="N15" s="13" t="str">
        <f t="shared" si="8"/>
        <v>973pF</v>
      </c>
      <c r="O15" s="3"/>
      <c r="P15" s="6">
        <v>8</v>
      </c>
      <c r="Q15" s="7">
        <f t="shared" si="9"/>
        <v>3.1264252912811985</v>
      </c>
      <c r="R15" s="8">
        <f t="shared" si="10"/>
        <v>3.2</v>
      </c>
      <c r="S15" s="13" t="str">
        <f t="shared" si="11"/>
        <v>643pF</v>
      </c>
      <c r="T15" s="3"/>
      <c r="U15" s="6">
        <v>8</v>
      </c>
      <c r="V15" s="7">
        <f t="shared" si="12"/>
        <v>4.754382861269916</v>
      </c>
      <c r="W15" s="8">
        <f t="shared" si="13"/>
        <v>3.2</v>
      </c>
      <c r="X15" s="13" t="str">
        <f t="shared" si="14"/>
        <v>423pF</v>
      </c>
      <c r="Z15" s="6">
        <v>8</v>
      </c>
      <c r="AA15" s="7">
        <f t="shared" si="15"/>
        <v>8.200529030927559</v>
      </c>
      <c r="AB15" s="8">
        <f t="shared" si="16"/>
        <v>3.2</v>
      </c>
      <c r="AC15" s="13" t="str">
        <f t="shared" si="17"/>
        <v>245pF</v>
      </c>
      <c r="AE15" s="16"/>
    </row>
    <row r="16" spans="1:29" ht="12" customHeight="1">
      <c r="A16" s="6">
        <v>9</v>
      </c>
      <c r="B16" s="7">
        <f t="shared" si="0"/>
        <v>0.7095740083391153</v>
      </c>
      <c r="C16" s="8">
        <f t="shared" si="1"/>
        <v>3.6</v>
      </c>
      <c r="D16" s="13" t="str">
        <f t="shared" si="2"/>
        <v>2833pF</v>
      </c>
      <c r="E16" s="3"/>
      <c r="F16" s="6">
        <v>9</v>
      </c>
      <c r="G16" s="7">
        <f t="shared" si="3"/>
        <v>1.8910840363455266</v>
      </c>
      <c r="H16" s="8">
        <f t="shared" si="4"/>
        <v>3.6</v>
      </c>
      <c r="I16" s="13" t="str">
        <f t="shared" si="5"/>
        <v>1063pF</v>
      </c>
      <c r="J16" s="3"/>
      <c r="K16" s="6">
        <v>9</v>
      </c>
      <c r="L16" s="7">
        <f t="shared" si="6"/>
        <v>2.53227614159948</v>
      </c>
      <c r="M16" s="8">
        <f t="shared" si="7"/>
        <v>3.6</v>
      </c>
      <c r="N16" s="13" t="str">
        <f t="shared" si="8"/>
        <v>794pF</v>
      </c>
      <c r="O16" s="3"/>
      <c r="P16" s="6">
        <v>9</v>
      </c>
      <c r="Q16" s="7">
        <f t="shared" si="9"/>
        <v>3.8594493751095413</v>
      </c>
      <c r="R16" s="8">
        <f t="shared" si="10"/>
        <v>3.6</v>
      </c>
      <c r="S16" s="13" t="str">
        <f t="shared" si="11"/>
        <v>521pF</v>
      </c>
      <c r="T16" s="3"/>
      <c r="U16" s="6">
        <v>9</v>
      </c>
      <c r="V16" s="7">
        <f t="shared" si="12"/>
        <v>5.906162582641525</v>
      </c>
      <c r="W16" s="8">
        <f t="shared" si="13"/>
        <v>3.6</v>
      </c>
      <c r="X16" s="13" t="str">
        <f t="shared" si="14"/>
        <v>340pF</v>
      </c>
      <c r="Z16" s="6">
        <v>9</v>
      </c>
      <c r="AA16" s="7">
        <f t="shared" si="15"/>
        <v>10.252813477774552</v>
      </c>
      <c r="AB16" s="8">
        <f t="shared" si="16"/>
        <v>3.6</v>
      </c>
      <c r="AC16" s="13" t="str">
        <f t="shared" si="17"/>
        <v>196pF</v>
      </c>
    </row>
    <row r="17" spans="1:29" ht="12" customHeight="1">
      <c r="A17" s="6">
        <v>10</v>
      </c>
      <c r="B17" s="7">
        <f t="shared" si="0"/>
        <v>0.8299882730956895</v>
      </c>
      <c r="C17" s="8">
        <f t="shared" si="1"/>
        <v>4</v>
      </c>
      <c r="D17" s="13" t="str">
        <f t="shared" si="2"/>
        <v>2422pF</v>
      </c>
      <c r="E17" s="3"/>
      <c r="F17" s="6">
        <v>10</v>
      </c>
      <c r="G17" s="7">
        <f t="shared" si="3"/>
        <v>2.251479763967245</v>
      </c>
      <c r="H17" s="8">
        <f t="shared" si="4"/>
        <v>4</v>
      </c>
      <c r="I17" s="13" t="str">
        <f t="shared" si="5"/>
        <v>893pF</v>
      </c>
      <c r="J17" s="3"/>
      <c r="K17" s="6">
        <v>10</v>
      </c>
      <c r="L17" s="7">
        <f t="shared" si="6"/>
        <v>3.030309090921212</v>
      </c>
      <c r="M17" s="8">
        <f t="shared" si="7"/>
        <v>4</v>
      </c>
      <c r="N17" s="13" t="str">
        <f t="shared" si="8"/>
        <v>663pF</v>
      </c>
      <c r="O17" s="3"/>
      <c r="P17" s="6">
        <v>10</v>
      </c>
      <c r="Q17" s="7">
        <f t="shared" si="9"/>
        <v>4.650246557496024</v>
      </c>
      <c r="R17" s="8">
        <f t="shared" si="10"/>
        <v>4</v>
      </c>
      <c r="S17" s="13" t="str">
        <f t="shared" si="11"/>
        <v>432pF</v>
      </c>
      <c r="T17" s="3"/>
      <c r="U17" s="6">
        <v>10</v>
      </c>
      <c r="V17" s="7">
        <f t="shared" si="12"/>
        <v>7.159367667465127</v>
      </c>
      <c r="W17" s="8">
        <f t="shared" si="13"/>
        <v>4</v>
      </c>
      <c r="X17" s="13" t="str">
        <f t="shared" si="14"/>
        <v>281pF</v>
      </c>
      <c r="Z17" s="6">
        <v>10</v>
      </c>
      <c r="AA17" s="9">
        <f t="shared" si="15"/>
        <v>12.505992738520378</v>
      </c>
      <c r="AB17" s="8">
        <f t="shared" si="16"/>
        <v>4</v>
      </c>
      <c r="AC17" s="13" t="str">
        <f t="shared" si="17"/>
        <v>161pF</v>
      </c>
    </row>
    <row r="18" spans="1:29" ht="12" customHeight="1">
      <c r="A18" s="6">
        <v>11</v>
      </c>
      <c r="B18" s="7">
        <f t="shared" si="0"/>
        <v>0.9541513518639118</v>
      </c>
      <c r="C18" s="8">
        <f t="shared" si="1"/>
        <v>4.4</v>
      </c>
      <c r="D18" s="13" t="str">
        <f t="shared" si="2"/>
        <v>2107pF</v>
      </c>
      <c r="E18" s="3"/>
      <c r="F18" s="6">
        <v>11</v>
      </c>
      <c r="G18" s="7">
        <f t="shared" si="3"/>
        <v>2.630555337814598</v>
      </c>
      <c r="H18" s="8">
        <f t="shared" si="4"/>
        <v>4.4</v>
      </c>
      <c r="I18" s="13" t="str">
        <f t="shared" si="5"/>
        <v>764pF</v>
      </c>
      <c r="J18" s="3"/>
      <c r="K18" s="6">
        <v>11</v>
      </c>
      <c r="L18" s="7">
        <f t="shared" si="6"/>
        <v>3.557480559574169</v>
      </c>
      <c r="M18" s="8">
        <f t="shared" si="7"/>
        <v>4.4</v>
      </c>
      <c r="N18" s="13" t="str">
        <f t="shared" si="8"/>
        <v>565pF</v>
      </c>
      <c r="O18" s="3"/>
      <c r="P18" s="6">
        <v>11</v>
      </c>
      <c r="Q18" s="7">
        <f t="shared" si="9"/>
        <v>5.494749405044401</v>
      </c>
      <c r="R18" s="8">
        <f t="shared" si="10"/>
        <v>4.4</v>
      </c>
      <c r="S18" s="13" t="str">
        <f t="shared" si="11"/>
        <v>366pF</v>
      </c>
      <c r="T18" s="3"/>
      <c r="U18" s="6">
        <v>11</v>
      </c>
      <c r="V18" s="7">
        <f t="shared" si="12"/>
        <v>8.508580020449141</v>
      </c>
      <c r="W18" s="8">
        <f t="shared" si="13"/>
        <v>4.4</v>
      </c>
      <c r="X18" s="13" t="str">
        <f t="shared" si="14"/>
        <v>236pF</v>
      </c>
      <c r="Z18" s="6">
        <v>11</v>
      </c>
      <c r="AA18" s="7">
        <f t="shared" si="15"/>
        <v>14.952924627793667</v>
      </c>
      <c r="AB18" s="8">
        <f t="shared" si="16"/>
        <v>4.4</v>
      </c>
      <c r="AC18" s="13" t="str">
        <f t="shared" si="17"/>
        <v>134pF</v>
      </c>
    </row>
    <row r="19" spans="1:29" ht="12" customHeight="1">
      <c r="A19" s="6">
        <v>12</v>
      </c>
      <c r="B19" s="7">
        <f t="shared" si="0"/>
        <v>1.0815285107251014</v>
      </c>
      <c r="C19" s="8">
        <f t="shared" si="1"/>
        <v>4.800000000000001</v>
      </c>
      <c r="D19" s="13" t="str">
        <f t="shared" si="2"/>
        <v>1858pF</v>
      </c>
      <c r="E19" s="3"/>
      <c r="F19" s="6">
        <v>12</v>
      </c>
      <c r="G19" s="7">
        <f t="shared" si="3"/>
        <v>3.026446730859563</v>
      </c>
      <c r="H19" s="8">
        <f t="shared" si="4"/>
        <v>4.800000000000001</v>
      </c>
      <c r="I19" s="13" t="str">
        <f t="shared" si="5"/>
        <v>664pF</v>
      </c>
      <c r="J19" s="3"/>
      <c r="K19" s="6">
        <v>12</v>
      </c>
      <c r="L19" s="7">
        <f t="shared" si="6"/>
        <v>4.111262597179827</v>
      </c>
      <c r="M19" s="8">
        <f t="shared" si="7"/>
        <v>4.800000000000001</v>
      </c>
      <c r="N19" s="13" t="str">
        <f t="shared" si="8"/>
        <v>489pF</v>
      </c>
      <c r="O19" s="3"/>
      <c r="P19" s="6">
        <v>12</v>
      </c>
      <c r="Q19" s="7">
        <f t="shared" si="9"/>
        <v>6.389263545286256</v>
      </c>
      <c r="R19" s="8">
        <f t="shared" si="10"/>
        <v>4.800000000000001</v>
      </c>
      <c r="S19" s="13" t="str">
        <f t="shared" si="11"/>
        <v>315pF</v>
      </c>
      <c r="T19" s="3"/>
      <c r="U19" s="6">
        <v>12</v>
      </c>
      <c r="V19" s="15">
        <f t="shared" si="12"/>
        <v>9.948760704296538</v>
      </c>
      <c r="W19" s="8">
        <f t="shared" si="13"/>
        <v>4.800000000000001</v>
      </c>
      <c r="X19" s="13" t="str">
        <f t="shared" si="14"/>
        <v>202pF</v>
      </c>
      <c r="Z19" s="6">
        <v>12</v>
      </c>
      <c r="AA19" s="7">
        <f t="shared" si="15"/>
        <v>17.58680155244722</v>
      </c>
      <c r="AB19" s="8">
        <f t="shared" si="16"/>
        <v>4.800000000000001</v>
      </c>
      <c r="AC19" s="13" t="str">
        <f t="shared" si="17"/>
        <v>114pF</v>
      </c>
    </row>
    <row r="20" spans="1:29" ht="12" customHeight="1">
      <c r="A20" s="6">
        <v>13</v>
      </c>
      <c r="B20" s="7">
        <f t="shared" si="0"/>
        <v>1.2116820995711952</v>
      </c>
      <c r="C20" s="8">
        <f t="shared" si="1"/>
        <v>5.2</v>
      </c>
      <c r="D20" s="13" t="str">
        <f t="shared" si="2"/>
        <v>1659pF</v>
      </c>
      <c r="E20" s="3"/>
      <c r="F20" s="6">
        <v>13</v>
      </c>
      <c r="G20" s="7">
        <f t="shared" si="3"/>
        <v>3.437529942519388</v>
      </c>
      <c r="H20" s="8">
        <f t="shared" si="4"/>
        <v>5.2</v>
      </c>
      <c r="I20" s="13" t="str">
        <f t="shared" si="5"/>
        <v>585pF</v>
      </c>
      <c r="J20" s="3"/>
      <c r="K20" s="6">
        <v>13</v>
      </c>
      <c r="L20" s="7">
        <f t="shared" si="6"/>
        <v>4.689411455443033</v>
      </c>
      <c r="M20" s="8">
        <f t="shared" si="7"/>
        <v>5.2</v>
      </c>
      <c r="N20" s="13" t="str">
        <f t="shared" si="8"/>
        <v>429pF</v>
      </c>
      <c r="O20" s="3"/>
      <c r="P20" s="6">
        <v>13</v>
      </c>
      <c r="Q20" s="7">
        <f t="shared" si="9"/>
        <v>7.330425854455365</v>
      </c>
      <c r="R20" s="8">
        <f t="shared" si="10"/>
        <v>5.2</v>
      </c>
      <c r="S20" s="13" t="str">
        <f t="shared" si="11"/>
        <v>274pF</v>
      </c>
      <c r="T20" s="3"/>
      <c r="U20" s="6">
        <v>13</v>
      </c>
      <c r="V20" s="9">
        <f t="shared" si="12"/>
        <v>11.475217343162758</v>
      </c>
      <c r="W20" s="8">
        <f t="shared" si="13"/>
        <v>5.2</v>
      </c>
      <c r="X20" s="13" t="str">
        <f t="shared" si="14"/>
        <v>175pF</v>
      </c>
      <c r="Z20" s="6">
        <v>13</v>
      </c>
      <c r="AA20" s="7">
        <f t="shared" si="15"/>
        <v>20.401131144941424</v>
      </c>
      <c r="AB20" s="8">
        <f t="shared" si="16"/>
        <v>5.2</v>
      </c>
      <c r="AC20" s="13" t="str">
        <f t="shared" si="17"/>
        <v>99pF</v>
      </c>
    </row>
    <row r="21" spans="1:29" ht="12" customHeight="1">
      <c r="A21" s="6">
        <v>14</v>
      </c>
      <c r="B21" s="7">
        <f t="shared" si="0"/>
        <v>1.3442504761115714</v>
      </c>
      <c r="C21" s="8">
        <f t="shared" si="1"/>
        <v>5.6000000000000005</v>
      </c>
      <c r="D21" s="13" t="str">
        <f t="shared" si="2"/>
        <v>1495pF</v>
      </c>
      <c r="E21" s="3"/>
      <c r="F21" s="6">
        <v>14</v>
      </c>
      <c r="G21" s="7">
        <f t="shared" si="3"/>
        <v>3.862383569026176</v>
      </c>
      <c r="H21" s="8">
        <f t="shared" si="4"/>
        <v>5.6000000000000005</v>
      </c>
      <c r="I21" s="13" t="str">
        <f t="shared" si="5"/>
        <v>520pF</v>
      </c>
      <c r="J21" s="3"/>
      <c r="K21" s="6">
        <v>14</v>
      </c>
      <c r="L21" s="7">
        <f t="shared" si="6"/>
        <v>5.289928741097252</v>
      </c>
      <c r="M21" s="8">
        <f t="shared" si="7"/>
        <v>5.6000000000000005</v>
      </c>
      <c r="N21" s="13" t="str">
        <f t="shared" si="8"/>
        <v>380pF</v>
      </c>
      <c r="O21" s="3"/>
      <c r="P21" s="6">
        <v>14</v>
      </c>
      <c r="Q21" s="7">
        <f t="shared" si="9"/>
        <v>8.315168145487807</v>
      </c>
      <c r="R21" s="8">
        <f t="shared" si="10"/>
        <v>5.6000000000000005</v>
      </c>
      <c r="S21" s="13" t="str">
        <f t="shared" si="11"/>
        <v>242pF</v>
      </c>
      <c r="T21" s="3"/>
      <c r="U21" s="6">
        <v>14</v>
      </c>
      <c r="V21" s="7">
        <f t="shared" si="12"/>
        <v>13.083574832093678</v>
      </c>
      <c r="W21" s="8">
        <f t="shared" si="13"/>
        <v>5.6000000000000005</v>
      </c>
      <c r="X21" s="13" t="str">
        <f t="shared" si="14"/>
        <v>154pF</v>
      </c>
      <c r="Z21" s="6">
        <v>14</v>
      </c>
      <c r="AA21" s="7">
        <f t="shared" si="15"/>
        <v>23.38971822649078</v>
      </c>
      <c r="AB21" s="8">
        <f t="shared" si="16"/>
        <v>5.6000000000000005</v>
      </c>
      <c r="AC21" s="13" t="str">
        <f t="shared" si="17"/>
        <v>86pF</v>
      </c>
    </row>
    <row r="22" spans="1:29" ht="12" customHeight="1">
      <c r="A22" s="6">
        <v>15</v>
      </c>
      <c r="B22" s="7">
        <f t="shared" si="0"/>
        <v>1.4789321918956588</v>
      </c>
      <c r="C22" s="8">
        <f t="shared" si="1"/>
        <v>6</v>
      </c>
      <c r="D22" s="13" t="str">
        <f t="shared" si="2"/>
        <v>1359pF</v>
      </c>
      <c r="E22" s="3"/>
      <c r="F22" s="6">
        <v>15</v>
      </c>
      <c r="G22" s="7">
        <f t="shared" si="3"/>
        <v>4.299758166073836</v>
      </c>
      <c r="H22" s="8">
        <f t="shared" si="4"/>
        <v>6</v>
      </c>
      <c r="I22" s="13" t="str">
        <f t="shared" si="5"/>
        <v>467pF</v>
      </c>
      <c r="J22" s="3"/>
      <c r="K22" s="6">
        <v>15</v>
      </c>
      <c r="L22" s="7">
        <f t="shared" si="6"/>
        <v>5.911028771210085</v>
      </c>
      <c r="M22" s="8">
        <f t="shared" si="7"/>
        <v>6</v>
      </c>
      <c r="N22" s="13" t="str">
        <f t="shared" si="8"/>
        <v>340pF</v>
      </c>
      <c r="O22" s="3"/>
      <c r="P22" s="6">
        <v>15</v>
      </c>
      <c r="Q22" s="15">
        <f t="shared" si="9"/>
        <v>9.340685530236872</v>
      </c>
      <c r="R22" s="8">
        <f t="shared" si="10"/>
        <v>6</v>
      </c>
      <c r="S22" s="13" t="str">
        <f t="shared" si="11"/>
        <v>215pF</v>
      </c>
      <c r="T22" s="3"/>
      <c r="U22" s="6">
        <v>15</v>
      </c>
      <c r="V22" s="7">
        <f t="shared" si="12"/>
        <v>14.769748967766862</v>
      </c>
      <c r="W22" s="8">
        <f t="shared" si="13"/>
        <v>6</v>
      </c>
      <c r="X22" s="13" t="str">
        <f t="shared" si="14"/>
        <v>136pF</v>
      </c>
      <c r="Z22" s="6">
        <v>15</v>
      </c>
      <c r="AA22" s="7">
        <f t="shared" si="15"/>
        <v>26.546647994656233</v>
      </c>
      <c r="AB22" s="8">
        <f t="shared" si="16"/>
        <v>6</v>
      </c>
      <c r="AC22" s="13" t="str">
        <f t="shared" si="17"/>
        <v>76pF</v>
      </c>
    </row>
    <row r="23" spans="1:29" ht="12" customHeight="1">
      <c r="A23" s="6">
        <v>16</v>
      </c>
      <c r="B23" s="7">
        <f t="shared" si="0"/>
        <v>1.6154739688614235</v>
      </c>
      <c r="C23" s="8">
        <f t="shared" si="1"/>
        <v>6.4</v>
      </c>
      <c r="D23" s="13" t="str">
        <f t="shared" si="2"/>
        <v>1244pF</v>
      </c>
      <c r="E23" s="3"/>
      <c r="F23" s="6">
        <v>16</v>
      </c>
      <c r="G23" s="7">
        <f t="shared" si="3"/>
        <v>4.748551007947191</v>
      </c>
      <c r="H23" s="8">
        <f t="shared" si="4"/>
        <v>6.4</v>
      </c>
      <c r="I23" s="13" t="str">
        <f t="shared" si="5"/>
        <v>423pF</v>
      </c>
      <c r="J23" s="3"/>
      <c r="K23" s="6">
        <v>16</v>
      </c>
      <c r="L23" s="7">
        <f t="shared" si="6"/>
        <v>6.551111005474446</v>
      </c>
      <c r="M23" s="8">
        <f t="shared" si="7"/>
        <v>6.4</v>
      </c>
      <c r="N23" s="13" t="str">
        <f t="shared" si="8"/>
        <v>307pF</v>
      </c>
      <c r="O23" s="3"/>
      <c r="P23" s="6">
        <v>16</v>
      </c>
      <c r="Q23" s="7">
        <f t="shared" si="9"/>
        <v>10.404408768683759</v>
      </c>
      <c r="R23" s="8">
        <f t="shared" si="10"/>
        <v>6.4</v>
      </c>
      <c r="S23" s="13" t="str">
        <f t="shared" si="11"/>
        <v>193pF</v>
      </c>
      <c r="T23" s="3"/>
      <c r="U23" s="6">
        <v>16</v>
      </c>
      <c r="V23" s="7">
        <f t="shared" si="12"/>
        <v>16.529922666177345</v>
      </c>
      <c r="W23" s="8">
        <f t="shared" si="13"/>
        <v>6.4</v>
      </c>
      <c r="X23" s="13" t="str">
        <f t="shared" si="14"/>
        <v>122pF</v>
      </c>
      <c r="Z23" s="6">
        <v>16</v>
      </c>
      <c r="AA23" s="7">
        <f t="shared" si="15"/>
        <v>29.866270339492033</v>
      </c>
      <c r="AB23" s="8">
        <f t="shared" si="16"/>
        <v>6.4</v>
      </c>
      <c r="AC23" s="13" t="str">
        <f t="shared" si="17"/>
        <v>67pF</v>
      </c>
    </row>
    <row r="24" spans="1:29" ht="12" customHeight="1">
      <c r="A24" s="6">
        <v>17</v>
      </c>
      <c r="B24" s="7">
        <f t="shared" si="0"/>
        <v>1.7536614471320449</v>
      </c>
      <c r="C24" s="8">
        <f t="shared" si="1"/>
        <v>6.800000000000001</v>
      </c>
      <c r="D24" s="13" t="str">
        <f t="shared" si="2"/>
        <v>1146pF</v>
      </c>
      <c r="E24" s="3"/>
      <c r="F24" s="6">
        <v>17</v>
      </c>
      <c r="G24" s="7">
        <f t="shared" si="3"/>
        <v>5.207785165797397</v>
      </c>
      <c r="H24" s="8">
        <f t="shared" si="4"/>
        <v>6.800000000000001</v>
      </c>
      <c r="I24" s="13" t="str">
        <f t="shared" si="5"/>
        <v>386pF</v>
      </c>
      <c r="J24" s="3"/>
      <c r="K24" s="6">
        <v>17</v>
      </c>
      <c r="L24" s="7">
        <f t="shared" si="6"/>
        <v>7.208736657576308</v>
      </c>
      <c r="M24" s="8">
        <f t="shared" si="7"/>
        <v>6.800000000000001</v>
      </c>
      <c r="N24" s="13" t="str">
        <f t="shared" si="8"/>
        <v>279pF</v>
      </c>
      <c r="O24" s="3"/>
      <c r="P24" s="6">
        <v>17</v>
      </c>
      <c r="Q24" s="9">
        <f t="shared" si="9"/>
        <v>11.50398003102086</v>
      </c>
      <c r="R24" s="8">
        <f t="shared" si="10"/>
        <v>6.800000000000001</v>
      </c>
      <c r="S24" s="13" t="str">
        <f t="shared" si="11"/>
        <v>175pF</v>
      </c>
      <c r="T24" s="3"/>
      <c r="U24" s="6">
        <v>17</v>
      </c>
      <c r="V24" s="7">
        <f t="shared" si="12"/>
        <v>18.360524475941872</v>
      </c>
      <c r="W24" s="8">
        <f t="shared" si="13"/>
        <v>6.800000000000001</v>
      </c>
      <c r="X24" s="13" t="str">
        <f t="shared" si="14"/>
        <v>109pF</v>
      </c>
      <c r="Z24" s="6">
        <v>17</v>
      </c>
      <c r="AA24" s="7">
        <f t="shared" si="15"/>
        <v>33.34318520084337</v>
      </c>
      <c r="AB24" s="8">
        <f t="shared" si="16"/>
        <v>6.800000000000001</v>
      </c>
      <c r="AC24" s="13" t="str">
        <f t="shared" si="17"/>
        <v>60pF</v>
      </c>
    </row>
    <row r="25" spans="1:29" ht="12" customHeight="1">
      <c r="A25" s="6">
        <v>18</v>
      </c>
      <c r="B25" s="7">
        <f t="shared" si="0"/>
        <v>1.893311986435472</v>
      </c>
      <c r="C25" s="8">
        <f t="shared" si="1"/>
        <v>7.2</v>
      </c>
      <c r="D25" s="13" t="str">
        <f t="shared" si="2"/>
        <v>1062pF</v>
      </c>
      <c r="E25" s="3"/>
      <c r="F25" s="6">
        <v>18</v>
      </c>
      <c r="G25" s="7">
        <f t="shared" si="3"/>
        <v>5.676592066712923</v>
      </c>
      <c r="H25" s="8">
        <f t="shared" si="4"/>
        <v>7.2</v>
      </c>
      <c r="I25" s="13" t="str">
        <f t="shared" si="5"/>
        <v>354pF</v>
      </c>
      <c r="J25" s="3"/>
      <c r="K25" s="6">
        <v>18</v>
      </c>
      <c r="L25" s="7">
        <f t="shared" si="6"/>
        <v>7.882608764746647</v>
      </c>
      <c r="M25" s="8">
        <f t="shared" si="7"/>
        <v>7.2</v>
      </c>
      <c r="N25" s="13" t="str">
        <f t="shared" si="8"/>
        <v>255pF</v>
      </c>
      <c r="O25" s="3"/>
      <c r="P25" s="6">
        <v>18</v>
      </c>
      <c r="Q25" s="7">
        <f t="shared" si="9"/>
        <v>12.63723159106352</v>
      </c>
      <c r="R25" s="8">
        <f t="shared" si="10"/>
        <v>7.2</v>
      </c>
      <c r="S25" s="13" t="str">
        <f t="shared" si="11"/>
        <v>159pF</v>
      </c>
      <c r="T25" s="3"/>
      <c r="U25" s="6">
        <v>18</v>
      </c>
      <c r="V25" s="7">
        <f t="shared" si="12"/>
        <v>20.25820913279584</v>
      </c>
      <c r="W25" s="8">
        <f t="shared" si="13"/>
        <v>7.2</v>
      </c>
      <c r="X25" s="13" t="str">
        <f t="shared" si="14"/>
        <v>99pF</v>
      </c>
      <c r="Z25" s="6">
        <v>18</v>
      </c>
      <c r="AA25" s="7">
        <f t="shared" si="15"/>
        <v>36.972228887042604</v>
      </c>
      <c r="AB25" s="8">
        <f t="shared" si="16"/>
        <v>7.2</v>
      </c>
      <c r="AC25" s="13" t="str">
        <f t="shared" si="17"/>
        <v>54pF</v>
      </c>
    </row>
    <row r="26" spans="1:29" ht="12" customHeight="1">
      <c r="A26" s="6">
        <v>19</v>
      </c>
      <c r="B26" s="7">
        <f t="shared" si="0"/>
        <v>2.0342690083244284</v>
      </c>
      <c r="C26" s="8">
        <f t="shared" si="1"/>
        <v>7.6000000000000005</v>
      </c>
      <c r="D26" s="13" t="str">
        <f t="shared" si="2"/>
        <v>988pF</v>
      </c>
      <c r="E26" s="3"/>
      <c r="F26" s="6">
        <v>19</v>
      </c>
      <c r="G26" s="7">
        <f t="shared" si="3"/>
        <v>6.154196876188905</v>
      </c>
      <c r="H26" s="8">
        <f t="shared" si="4"/>
        <v>7.6000000000000005</v>
      </c>
      <c r="I26" s="13" t="str">
        <f t="shared" si="5"/>
        <v>327pF</v>
      </c>
      <c r="J26" s="3"/>
      <c r="K26" s="6">
        <v>19</v>
      </c>
      <c r="L26" s="15">
        <f t="shared" si="6"/>
        <v>8.571555133306344</v>
      </c>
      <c r="M26" s="8">
        <f t="shared" si="7"/>
        <v>7.6000000000000005</v>
      </c>
      <c r="N26" s="13" t="str">
        <f t="shared" si="8"/>
        <v>234pF</v>
      </c>
      <c r="O26" s="3"/>
      <c r="P26" s="6">
        <v>19</v>
      </c>
      <c r="Q26" s="7">
        <f t="shared" si="9"/>
        <v>13.802167045562383</v>
      </c>
      <c r="R26" s="8">
        <f t="shared" si="10"/>
        <v>7.6000000000000005</v>
      </c>
      <c r="S26" s="13" t="str">
        <f t="shared" si="11"/>
        <v>146pF</v>
      </c>
      <c r="T26" s="3"/>
      <c r="U26" s="6">
        <v>19</v>
      </c>
      <c r="V26" s="7">
        <f t="shared" si="12"/>
        <v>22.21983993258168</v>
      </c>
      <c r="W26" s="8">
        <f t="shared" si="13"/>
        <v>7.6000000000000005</v>
      </c>
      <c r="X26" s="13" t="str">
        <f t="shared" si="14"/>
        <v>90pF</v>
      </c>
      <c r="Z26" s="6">
        <v>19</v>
      </c>
      <c r="AA26" s="7">
        <f t="shared" si="15"/>
        <v>40.74846128215793</v>
      </c>
      <c r="AB26" s="8">
        <f t="shared" si="16"/>
        <v>7.6000000000000005</v>
      </c>
      <c r="AC26" s="13" t="str">
        <f t="shared" si="17"/>
        <v>49pF</v>
      </c>
    </row>
    <row r="27" spans="1:29" ht="12" customHeight="1">
      <c r="A27" s="6">
        <v>20</v>
      </c>
      <c r="B27" s="7">
        <f t="shared" si="0"/>
        <v>2.176397507687512</v>
      </c>
      <c r="C27" s="8">
        <f t="shared" si="1"/>
        <v>8</v>
      </c>
      <c r="D27" s="13" t="str">
        <f t="shared" si="2"/>
        <v>924pF</v>
      </c>
      <c r="E27" s="3"/>
      <c r="F27" s="6">
        <v>20</v>
      </c>
      <c r="G27" s="7">
        <f t="shared" si="3"/>
        <v>6.639906184765516</v>
      </c>
      <c r="H27" s="8">
        <f t="shared" si="4"/>
        <v>8</v>
      </c>
      <c r="I27" s="13" t="str">
        <f t="shared" si="5"/>
        <v>303pF</v>
      </c>
      <c r="J27" s="3"/>
      <c r="K27" s="6">
        <v>20</v>
      </c>
      <c r="L27" s="7">
        <f t="shared" si="6"/>
        <v>9.274513687396858</v>
      </c>
      <c r="M27" s="8">
        <f t="shared" si="7"/>
        <v>8</v>
      </c>
      <c r="N27" s="13" t="str">
        <f t="shared" si="8"/>
        <v>217pF</v>
      </c>
      <c r="O27" s="3"/>
      <c r="P27" s="6">
        <v>20</v>
      </c>
      <c r="Q27" s="7">
        <f t="shared" si="9"/>
        <v>14.996944716831555</v>
      </c>
      <c r="R27" s="8">
        <f t="shared" si="10"/>
        <v>8</v>
      </c>
      <c r="S27" s="13" t="str">
        <f t="shared" si="11"/>
        <v>134pF</v>
      </c>
      <c r="T27" s="3"/>
      <c r="U27" s="6">
        <v>20</v>
      </c>
      <c r="V27" s="7">
        <f t="shared" si="12"/>
        <v>24.242472727369694</v>
      </c>
      <c r="W27" s="8">
        <f t="shared" si="13"/>
        <v>8</v>
      </c>
      <c r="X27" s="13" t="str">
        <f t="shared" si="14"/>
        <v>83pF</v>
      </c>
      <c r="Z27" s="6">
        <v>20</v>
      </c>
      <c r="AA27" s="7">
        <f t="shared" si="15"/>
        <v>44.66715387518933</v>
      </c>
      <c r="AB27" s="8">
        <f t="shared" si="16"/>
        <v>8</v>
      </c>
      <c r="AC27" s="13" t="str">
        <f t="shared" si="17"/>
        <v>45pF</v>
      </c>
    </row>
    <row r="28" spans="1:29" ht="12" customHeight="1">
      <c r="A28" s="6">
        <v>21</v>
      </c>
      <c r="B28" s="7">
        <f t="shared" si="0"/>
        <v>2.319580461006097</v>
      </c>
      <c r="C28" s="8">
        <f t="shared" si="1"/>
        <v>8.4</v>
      </c>
      <c r="D28" s="13" t="str">
        <f t="shared" si="2"/>
        <v>867pF</v>
      </c>
      <c r="E28" s="3"/>
      <c r="F28" s="6">
        <v>21</v>
      </c>
      <c r="G28" s="7">
        <f t="shared" si="3"/>
        <v>7.133097585940811</v>
      </c>
      <c r="H28" s="8">
        <f t="shared" si="4"/>
        <v>8.4</v>
      </c>
      <c r="I28" s="13" t="str">
        <f t="shared" si="5"/>
        <v>282pF</v>
      </c>
      <c r="J28" s="3"/>
      <c r="K28" s="6">
        <v>21</v>
      </c>
      <c r="L28" s="7">
        <f t="shared" si="6"/>
        <v>9.990519834883575</v>
      </c>
      <c r="M28" s="8">
        <f t="shared" si="7"/>
        <v>8.4</v>
      </c>
      <c r="N28" s="13" t="str">
        <f t="shared" si="8"/>
        <v>201pF</v>
      </c>
      <c r="O28" s="3"/>
      <c r="P28" s="6">
        <v>21</v>
      </c>
      <c r="Q28" s="7">
        <f t="shared" si="9"/>
        <v>16.219862948200475</v>
      </c>
      <c r="R28" s="8">
        <f t="shared" si="10"/>
        <v>8.4</v>
      </c>
      <c r="S28" s="13" t="str">
        <f t="shared" si="11"/>
        <v>124pF</v>
      </c>
      <c r="T28" s="3"/>
      <c r="U28" s="6">
        <v>21</v>
      </c>
      <c r="V28" s="7">
        <f t="shared" si="12"/>
        <v>26.32334137297523</v>
      </c>
      <c r="W28" s="8">
        <f t="shared" si="13"/>
        <v>8.4</v>
      </c>
      <c r="X28" s="13" t="str">
        <f t="shared" si="14"/>
        <v>76pF</v>
      </c>
      <c r="Z28" s="6">
        <v>21</v>
      </c>
      <c r="AA28" s="7">
        <f t="shared" si="15"/>
        <v>48.723778550251424</v>
      </c>
      <c r="AB28" s="8">
        <f t="shared" si="16"/>
        <v>8.4</v>
      </c>
      <c r="AC28" s="13" t="str">
        <f t="shared" si="17"/>
        <v>41pF</v>
      </c>
    </row>
    <row r="29" spans="1:29" ht="12" customHeight="1">
      <c r="A29" s="6">
        <v>22</v>
      </c>
      <c r="B29" s="7">
        <f t="shared" si="0"/>
        <v>2.4637159290738935</v>
      </c>
      <c r="C29" s="8">
        <f t="shared" si="1"/>
        <v>8.8</v>
      </c>
      <c r="D29" s="13" t="str">
        <f t="shared" si="2"/>
        <v>816pF</v>
      </c>
      <c r="E29" s="3"/>
      <c r="F29" s="6">
        <v>22</v>
      </c>
      <c r="G29" s="7">
        <f t="shared" si="3"/>
        <v>7.633210814911294</v>
      </c>
      <c r="H29" s="8">
        <f t="shared" si="4"/>
        <v>8.8</v>
      </c>
      <c r="I29" s="13" t="str">
        <f t="shared" si="5"/>
        <v>263pF</v>
      </c>
      <c r="J29" s="3"/>
      <c r="K29" s="6">
        <v>22</v>
      </c>
      <c r="L29" s="15">
        <f t="shared" si="6"/>
        <v>10.718695533690537</v>
      </c>
      <c r="M29" s="8">
        <f t="shared" si="7"/>
        <v>8.8</v>
      </c>
      <c r="N29" s="13" t="str">
        <f t="shared" si="8"/>
        <v>188pF</v>
      </c>
      <c r="O29" s="3"/>
      <c r="P29" s="6">
        <v>22</v>
      </c>
      <c r="Q29" s="7">
        <f t="shared" si="9"/>
        <v>17.46934704514532</v>
      </c>
      <c r="R29" s="8">
        <f t="shared" si="10"/>
        <v>8.8</v>
      </c>
      <c r="S29" s="13" t="str">
        <f t="shared" si="11"/>
        <v>115pF</v>
      </c>
      <c r="T29" s="3"/>
      <c r="U29" s="6">
        <v>22</v>
      </c>
      <c r="V29" s="7">
        <f t="shared" si="12"/>
        <v>28.459844476593354</v>
      </c>
      <c r="W29" s="8">
        <f t="shared" si="13"/>
        <v>8.8</v>
      </c>
      <c r="X29" s="13" t="str">
        <f t="shared" si="14"/>
        <v>71pF</v>
      </c>
      <c r="Z29" s="6">
        <v>22</v>
      </c>
      <c r="AA29" s="7">
        <f t="shared" si="15"/>
        <v>52.91399708189645</v>
      </c>
      <c r="AB29" s="8">
        <f t="shared" si="16"/>
        <v>8.8</v>
      </c>
      <c r="AC29" s="13" t="str">
        <f t="shared" si="17"/>
        <v>38pF</v>
      </c>
    </row>
    <row r="30" spans="1:29" ht="12" customHeight="1">
      <c r="A30" s="6">
        <v>23</v>
      </c>
      <c r="B30" s="7">
        <f t="shared" si="0"/>
        <v>2.6087147024164796</v>
      </c>
      <c r="C30" s="8">
        <f t="shared" si="1"/>
        <v>9.200000000000001</v>
      </c>
      <c r="D30" s="13" t="str">
        <f t="shared" si="2"/>
        <v>770pF</v>
      </c>
      <c r="E30" s="3"/>
      <c r="F30" s="6">
        <v>23</v>
      </c>
      <c r="G30" s="15">
        <f t="shared" si="3"/>
        <v>8.139740182070716</v>
      </c>
      <c r="H30" s="8">
        <f t="shared" si="4"/>
        <v>9.200000000000001</v>
      </c>
      <c r="I30" s="13" t="str">
        <f t="shared" si="5"/>
        <v>247pF</v>
      </c>
      <c r="J30" s="3"/>
      <c r="K30" s="6">
        <v>23</v>
      </c>
      <c r="L30" s="7">
        <f t="shared" si="6"/>
        <v>11.458239797418667</v>
      </c>
      <c r="M30" s="8">
        <f t="shared" si="7"/>
        <v>9.200000000000001</v>
      </c>
      <c r="N30" s="13" t="str">
        <f t="shared" si="8"/>
        <v>175pF</v>
      </c>
      <c r="O30" s="3"/>
      <c r="P30" s="6">
        <v>23</v>
      </c>
      <c r="Q30" s="7">
        <f t="shared" si="9"/>
        <v>18.74393765115965</v>
      </c>
      <c r="R30" s="8">
        <f t="shared" si="10"/>
        <v>9.200000000000001</v>
      </c>
      <c r="S30" s="13" t="str">
        <f t="shared" si="11"/>
        <v>107pF</v>
      </c>
      <c r="T30" s="3"/>
      <c r="U30" s="6">
        <v>23</v>
      </c>
      <c r="V30" s="7">
        <f t="shared" si="12"/>
        <v>30.64953331102812</v>
      </c>
      <c r="W30" s="8">
        <f t="shared" si="13"/>
        <v>9.200000000000001</v>
      </c>
      <c r="X30" s="13" t="str">
        <f t="shared" si="14"/>
        <v>66pF</v>
      </c>
      <c r="Z30" s="6">
        <v>23</v>
      </c>
      <c r="AA30" s="7">
        <f t="shared" si="15"/>
        <v>57.23365128436548</v>
      </c>
      <c r="AB30" s="8">
        <f t="shared" si="16"/>
        <v>9.200000000000001</v>
      </c>
      <c r="AC30" s="13" t="str">
        <f t="shared" si="17"/>
        <v>35pF</v>
      </c>
    </row>
    <row r="31" spans="1:29" ht="12" customHeight="1">
      <c r="A31" s="6">
        <v>24</v>
      </c>
      <c r="B31" s="7">
        <f t="shared" si="0"/>
        <v>2.7544983744036133</v>
      </c>
      <c r="C31" s="8">
        <f t="shared" si="1"/>
        <v>9.600000000000001</v>
      </c>
      <c r="D31" s="13" t="str">
        <f t="shared" si="2"/>
        <v>730pF</v>
      </c>
      <c r="E31" s="3"/>
      <c r="F31" s="6">
        <v>24</v>
      </c>
      <c r="G31" s="7">
        <f t="shared" si="3"/>
        <v>8.652228085800811</v>
      </c>
      <c r="H31" s="8">
        <f t="shared" si="4"/>
        <v>9.600000000000001</v>
      </c>
      <c r="I31" s="13" t="str">
        <f t="shared" si="5"/>
        <v>232pF</v>
      </c>
      <c r="J31" s="3"/>
      <c r="K31" s="6">
        <v>24</v>
      </c>
      <c r="L31" s="9">
        <f t="shared" si="6"/>
        <v>12.208420423951473</v>
      </c>
      <c r="M31" s="8">
        <f t="shared" si="7"/>
        <v>9.600000000000001</v>
      </c>
      <c r="N31" s="13" t="str">
        <f t="shared" si="8"/>
        <v>165pF</v>
      </c>
      <c r="O31" s="3"/>
      <c r="P31" s="6">
        <v>24</v>
      </c>
      <c r="Q31" s="7">
        <f t="shared" si="9"/>
        <v>20.042280377768865</v>
      </c>
      <c r="R31" s="8">
        <f t="shared" si="10"/>
        <v>9.600000000000001</v>
      </c>
      <c r="S31" s="13" t="str">
        <f t="shared" si="11"/>
        <v>100pF</v>
      </c>
      <c r="T31" s="3"/>
      <c r="U31" s="6">
        <v>24</v>
      </c>
      <c r="V31" s="7">
        <f t="shared" si="12"/>
        <v>32.89010077743862</v>
      </c>
      <c r="W31" s="8">
        <f t="shared" si="13"/>
        <v>9.600000000000001</v>
      </c>
      <c r="X31" s="13" t="str">
        <f t="shared" si="14"/>
        <v>61pF</v>
      </c>
      <c r="Z31" s="6">
        <v>24</v>
      </c>
      <c r="AA31" s="7">
        <f t="shared" si="15"/>
        <v>61.678753767763126</v>
      </c>
      <c r="AB31" s="8">
        <f t="shared" si="16"/>
        <v>9.600000000000001</v>
      </c>
      <c r="AC31" s="13" t="str">
        <f t="shared" si="17"/>
        <v>33pF</v>
      </c>
    </row>
    <row r="32" spans="1:29" ht="12" customHeight="1">
      <c r="A32" s="6">
        <v>25</v>
      </c>
      <c r="B32" s="7">
        <f t="shared" si="0"/>
        <v>2.9009977540823506</v>
      </c>
      <c r="C32" s="8">
        <f t="shared" si="1"/>
        <v>10</v>
      </c>
      <c r="D32" s="13" t="str">
        <f t="shared" si="2"/>
        <v>693pF</v>
      </c>
      <c r="E32" s="3"/>
      <c r="F32" s="6">
        <v>25</v>
      </c>
      <c r="G32" s="7">
        <f t="shared" si="3"/>
        <v>9.17025942911522</v>
      </c>
      <c r="H32" s="8">
        <f t="shared" si="4"/>
        <v>10</v>
      </c>
      <c r="I32" s="13" t="str">
        <f t="shared" si="5"/>
        <v>219pF</v>
      </c>
      <c r="J32" s="3"/>
      <c r="K32" s="6">
        <v>25</v>
      </c>
      <c r="L32" s="7">
        <f t="shared" si="6"/>
        <v>12.968566767120146</v>
      </c>
      <c r="M32" s="8">
        <f t="shared" si="7"/>
        <v>10</v>
      </c>
      <c r="N32" s="13" t="str">
        <f t="shared" si="8"/>
        <v>155pF</v>
      </c>
      <c r="O32" s="3"/>
      <c r="P32" s="6">
        <v>25</v>
      </c>
      <c r="Q32" s="7">
        <f t="shared" si="9"/>
        <v>21.36311653361381</v>
      </c>
      <c r="R32" s="8">
        <f t="shared" si="10"/>
        <v>10</v>
      </c>
      <c r="S32" s="13" t="str">
        <f t="shared" si="11"/>
        <v>94pF</v>
      </c>
      <c r="T32" s="3"/>
      <c r="U32" s="6">
        <v>25</v>
      </c>
      <c r="V32" s="7">
        <f t="shared" si="12"/>
        <v>35.17937131198819</v>
      </c>
      <c r="W32" s="8">
        <f t="shared" si="13"/>
        <v>10</v>
      </c>
      <c r="X32" s="13" t="str">
        <f t="shared" si="14"/>
        <v>57pF</v>
      </c>
      <c r="Z32" s="6">
        <v>25</v>
      </c>
      <c r="AA32" s="7">
        <f t="shared" si="15"/>
        <v>66.24547925797319</v>
      </c>
      <c r="AB32" s="8">
        <f t="shared" si="16"/>
        <v>10</v>
      </c>
      <c r="AC32" s="13" t="str">
        <f t="shared" si="17"/>
        <v>30pF</v>
      </c>
    </row>
    <row r="33" spans="1:29" ht="12" customHeight="1">
      <c r="A33" s="6">
        <v>26</v>
      </c>
      <c r="B33" s="7">
        <f t="shared" si="0"/>
        <v>3.0481515508485555</v>
      </c>
      <c r="C33" s="8">
        <f t="shared" si="1"/>
        <v>10.4</v>
      </c>
      <c r="D33" s="13" t="str">
        <f t="shared" si="2"/>
        <v>659pF</v>
      </c>
      <c r="E33" s="3"/>
      <c r="F33" s="6">
        <v>26</v>
      </c>
      <c r="G33" s="7">
        <f t="shared" si="3"/>
        <v>9.693456796569562</v>
      </c>
      <c r="H33" s="8">
        <f t="shared" si="4"/>
        <v>10.4</v>
      </c>
      <c r="I33" s="13" t="str">
        <f t="shared" si="5"/>
        <v>207pF</v>
      </c>
      <c r="J33" s="3"/>
      <c r="K33" s="6">
        <v>26</v>
      </c>
      <c r="L33" s="7">
        <f t="shared" si="6"/>
        <v>13.73806340113008</v>
      </c>
      <c r="M33" s="8">
        <f t="shared" si="7"/>
        <v>10.4</v>
      </c>
      <c r="N33" s="13" t="str">
        <f t="shared" si="8"/>
        <v>146pF</v>
      </c>
      <c r="O33" s="3"/>
      <c r="P33" s="6">
        <v>26</v>
      </c>
      <c r="Q33" s="7">
        <f t="shared" si="9"/>
        <v>22.70527481906263</v>
      </c>
      <c r="R33" s="8">
        <f t="shared" si="10"/>
        <v>10.4</v>
      </c>
      <c r="S33" s="13" t="str">
        <f t="shared" si="11"/>
        <v>89pF</v>
      </c>
      <c r="T33" s="3"/>
      <c r="U33" s="6">
        <v>26</v>
      </c>
      <c r="V33" s="7">
        <f t="shared" si="12"/>
        <v>37.515291643544266</v>
      </c>
      <c r="W33" s="8">
        <f t="shared" si="13"/>
        <v>10.4</v>
      </c>
      <c r="X33" s="13" t="str">
        <f t="shared" si="14"/>
        <v>54pF</v>
      </c>
      <c r="Z33" s="6">
        <v>26</v>
      </c>
      <c r="AA33" s="7">
        <f t="shared" si="15"/>
        <v>70.93015644060867</v>
      </c>
      <c r="AB33" s="8">
        <f t="shared" si="16"/>
        <v>10.4</v>
      </c>
      <c r="AC33" s="13" t="str">
        <f t="shared" si="17"/>
        <v>28pF</v>
      </c>
    </row>
    <row r="34" spans="1:29" ht="12" customHeight="1">
      <c r="A34" s="6">
        <v>27</v>
      </c>
      <c r="B34" s="7">
        <f t="shared" si="0"/>
        <v>3.195905278146069</v>
      </c>
      <c r="C34" s="8">
        <f t="shared" si="1"/>
        <v>10.8</v>
      </c>
      <c r="D34" s="13" t="str">
        <f t="shared" si="2"/>
        <v>629pF</v>
      </c>
      <c r="E34" s="3"/>
      <c r="F34" s="6">
        <v>27</v>
      </c>
      <c r="G34" s="15">
        <f t="shared" si="3"/>
        <v>10.221476273341237</v>
      </c>
      <c r="H34" s="8">
        <f t="shared" si="4"/>
        <v>10.8</v>
      </c>
      <c r="I34" s="13" t="str">
        <f t="shared" si="5"/>
        <v>197pF</v>
      </c>
      <c r="J34" s="3"/>
      <c r="K34" s="6">
        <v>27</v>
      </c>
      <c r="L34" s="7">
        <f t="shared" si="6"/>
        <v>14.516344551702462</v>
      </c>
      <c r="M34" s="8">
        <f t="shared" si="7"/>
        <v>10.8</v>
      </c>
      <c r="N34" s="13" t="str">
        <f t="shared" si="8"/>
        <v>138pF</v>
      </c>
      <c r="O34" s="3"/>
      <c r="P34" s="6">
        <v>27</v>
      </c>
      <c r="Q34" s="7">
        <f t="shared" si="9"/>
        <v>24.067663871037368</v>
      </c>
      <c r="R34" s="8">
        <f t="shared" si="10"/>
        <v>10.8</v>
      </c>
      <c r="S34" s="13" t="str">
        <f t="shared" si="11"/>
        <v>84pF</v>
      </c>
      <c r="T34" s="3"/>
      <c r="U34" s="6">
        <v>27</v>
      </c>
      <c r="V34" s="7">
        <f t="shared" si="12"/>
        <v>39.89592231987005</v>
      </c>
      <c r="W34" s="8">
        <f t="shared" si="13"/>
        <v>10.8</v>
      </c>
      <c r="X34" s="13" t="str">
        <f t="shared" si="14"/>
        <v>50pF</v>
      </c>
      <c r="Z34" s="6">
        <v>27</v>
      </c>
      <c r="AA34" s="7">
        <f t="shared" si="15"/>
        <v>75.72926029245407</v>
      </c>
      <c r="AB34" s="8">
        <f t="shared" si="16"/>
        <v>10.8</v>
      </c>
      <c r="AC34" s="13" t="str">
        <f t="shared" si="17"/>
        <v>27pF</v>
      </c>
    </row>
    <row r="35" spans="1:29" ht="12" customHeight="1">
      <c r="A35" s="6">
        <v>28</v>
      </c>
      <c r="B35" s="7">
        <f t="shared" si="0"/>
        <v>3.344210334791498</v>
      </c>
      <c r="C35" s="8">
        <f t="shared" si="1"/>
        <v>11.200000000000001</v>
      </c>
      <c r="D35" s="13" t="str">
        <f t="shared" si="2"/>
        <v>601pF</v>
      </c>
      <c r="E35" s="3"/>
      <c r="F35" s="6">
        <v>28</v>
      </c>
      <c r="G35" s="7">
        <f t="shared" si="3"/>
        <v>10.754003808892572</v>
      </c>
      <c r="H35" s="8">
        <f t="shared" si="4"/>
        <v>11.200000000000001</v>
      </c>
      <c r="I35" s="13" t="str">
        <f t="shared" si="5"/>
        <v>187pF</v>
      </c>
      <c r="J35" s="3"/>
      <c r="K35" s="6">
        <v>28</v>
      </c>
      <c r="L35" s="7">
        <f t="shared" si="6"/>
        <v>15.302889187820938</v>
      </c>
      <c r="M35" s="8">
        <f t="shared" si="7"/>
        <v>11.200000000000001</v>
      </c>
      <c r="N35" s="13" t="str">
        <f t="shared" si="8"/>
        <v>131pF</v>
      </c>
      <c r="O35" s="3"/>
      <c r="P35" s="6">
        <v>28</v>
      </c>
      <c r="Q35" s="7">
        <f t="shared" si="9"/>
        <v>25.449265558216975</v>
      </c>
      <c r="R35" s="8">
        <f t="shared" si="10"/>
        <v>11.200000000000001</v>
      </c>
      <c r="S35" s="13" t="str">
        <f t="shared" si="11"/>
        <v>79pF</v>
      </c>
      <c r="T35" s="3"/>
      <c r="U35" s="6">
        <v>28</v>
      </c>
      <c r="V35" s="7">
        <f t="shared" si="12"/>
        <v>42.319429928778014</v>
      </c>
      <c r="W35" s="8">
        <f t="shared" si="13"/>
        <v>11.200000000000001</v>
      </c>
      <c r="X35" s="13" t="str">
        <f t="shared" si="14"/>
        <v>47pF</v>
      </c>
      <c r="Z35" s="6">
        <v>28</v>
      </c>
      <c r="AA35" s="7">
        <f t="shared" si="15"/>
        <v>80.63940486674109</v>
      </c>
      <c r="AB35" s="8">
        <f t="shared" si="16"/>
        <v>11.200000000000001</v>
      </c>
      <c r="AC35" s="13" t="str">
        <f t="shared" si="17"/>
        <v>25pF</v>
      </c>
    </row>
    <row r="36" spans="1:29" ht="12" customHeight="1">
      <c r="A36" s="6">
        <v>29</v>
      </c>
      <c r="B36" s="7">
        <f t="shared" si="0"/>
        <v>3.4930232312315233</v>
      </c>
      <c r="C36" s="8">
        <f t="shared" si="1"/>
        <v>11.600000000000001</v>
      </c>
      <c r="D36" s="13" t="str">
        <f t="shared" si="2"/>
        <v>575pF</v>
      </c>
      <c r="E36" s="3"/>
      <c r="F36" s="6">
        <v>29</v>
      </c>
      <c r="G36" s="7">
        <f t="shared" si="3"/>
        <v>11.290752044218934</v>
      </c>
      <c r="H36" s="8">
        <f t="shared" si="4"/>
        <v>11.600000000000001</v>
      </c>
      <c r="I36" s="13" t="str">
        <f t="shared" si="5"/>
        <v>178pF</v>
      </c>
      <c r="J36" s="3"/>
      <c r="K36" s="6">
        <v>29</v>
      </c>
      <c r="L36" s="7">
        <f t="shared" si="6"/>
        <v>16.097216684430897</v>
      </c>
      <c r="M36" s="8">
        <f t="shared" si="7"/>
        <v>11.600000000000001</v>
      </c>
      <c r="N36" s="13" t="str">
        <f t="shared" si="8"/>
        <v>125pF</v>
      </c>
      <c r="O36" s="3"/>
      <c r="P36" s="6">
        <v>29</v>
      </c>
      <c r="Q36" s="7">
        <f t="shared" si="9"/>
        <v>26.84912893995607</v>
      </c>
      <c r="R36" s="8">
        <f t="shared" si="10"/>
        <v>11.600000000000001</v>
      </c>
      <c r="S36" s="13" t="str">
        <f t="shared" si="11"/>
        <v>75pF</v>
      </c>
      <c r="T36" s="3"/>
      <c r="U36" s="6">
        <v>29</v>
      </c>
      <c r="V36" s="7">
        <f t="shared" si="12"/>
        <v>44.78407994864602</v>
      </c>
      <c r="W36" s="8">
        <f t="shared" si="13"/>
        <v>11.600000000000001</v>
      </c>
      <c r="X36" s="13" t="str">
        <f t="shared" si="14"/>
        <v>45pF</v>
      </c>
      <c r="Z36" s="6">
        <v>29</v>
      </c>
      <c r="AA36" s="7">
        <f t="shared" si="15"/>
        <v>85.65733650122918</v>
      </c>
      <c r="AB36" s="8">
        <f t="shared" si="16"/>
        <v>11.600000000000001</v>
      </c>
      <c r="AC36" s="13" t="str">
        <f t="shared" si="17"/>
        <v>23pF</v>
      </c>
    </row>
    <row r="37" spans="1:29" ht="12" customHeight="1">
      <c r="A37" s="6">
        <v>30</v>
      </c>
      <c r="B37" s="7">
        <f t="shared" si="0"/>
        <v>3.642304934740418</v>
      </c>
      <c r="C37" s="8">
        <f t="shared" si="1"/>
        <v>12</v>
      </c>
      <c r="D37" s="13" t="str">
        <f t="shared" si="2"/>
        <v>552pF</v>
      </c>
      <c r="E37" s="3"/>
      <c r="F37" s="6">
        <v>30</v>
      </c>
      <c r="G37" s="7">
        <f t="shared" si="3"/>
        <v>11.83145753516527</v>
      </c>
      <c r="H37" s="8">
        <f t="shared" si="4"/>
        <v>12</v>
      </c>
      <c r="I37" s="13" t="str">
        <f t="shared" si="5"/>
        <v>170pF</v>
      </c>
      <c r="J37" s="3"/>
      <c r="K37" s="6">
        <v>30</v>
      </c>
      <c r="L37" s="7">
        <f t="shared" si="6"/>
        <v>16.898882980079712</v>
      </c>
      <c r="M37" s="8">
        <f t="shared" si="7"/>
        <v>12</v>
      </c>
      <c r="N37" s="13" t="str">
        <f t="shared" si="8"/>
        <v>119pF</v>
      </c>
      <c r="O37" s="3"/>
      <c r="P37" s="6">
        <v>30</v>
      </c>
      <c r="Q37" s="7">
        <f t="shared" si="9"/>
        <v>28.26636481351119</v>
      </c>
      <c r="R37" s="8">
        <f t="shared" si="10"/>
        <v>12</v>
      </c>
      <c r="S37" s="13" t="str">
        <f t="shared" si="11"/>
        <v>71pF</v>
      </c>
      <c r="T37" s="3"/>
      <c r="U37" s="6">
        <v>30</v>
      </c>
      <c r="V37" s="7">
        <f t="shared" si="12"/>
        <v>47.28823016968068</v>
      </c>
      <c r="W37" s="8">
        <f t="shared" si="13"/>
        <v>12</v>
      </c>
      <c r="X37" s="13" t="str">
        <f t="shared" si="14"/>
        <v>43pF</v>
      </c>
      <c r="Z37" s="6">
        <v>30</v>
      </c>
      <c r="AA37" s="7">
        <f t="shared" si="15"/>
        <v>90.77992742046327</v>
      </c>
      <c r="AB37" s="8">
        <f t="shared" si="16"/>
        <v>12</v>
      </c>
      <c r="AC37" s="13" t="str">
        <f t="shared" si="17"/>
        <v>22pF</v>
      </c>
    </row>
    <row r="38" spans="1:29" ht="12" customHeight="1">
      <c r="A38" s="6">
        <v>31</v>
      </c>
      <c r="B38" s="7">
        <f t="shared" si="0"/>
        <v>3.7920203127597985</v>
      </c>
      <c r="C38" s="8">
        <f t="shared" si="1"/>
        <v>12.4</v>
      </c>
      <c r="D38" s="13" t="str">
        <f t="shared" si="2"/>
        <v>530pF</v>
      </c>
      <c r="E38" s="3"/>
      <c r="F38" s="6">
        <v>31</v>
      </c>
      <c r="G38" s="9">
        <f t="shared" si="3"/>
        <v>12.375878315303302</v>
      </c>
      <c r="H38" s="8">
        <f t="shared" si="4"/>
        <v>12.4</v>
      </c>
      <c r="I38" s="13" t="str">
        <f t="shared" si="5"/>
        <v>162pF</v>
      </c>
      <c r="J38" s="3"/>
      <c r="K38" s="6">
        <v>31</v>
      </c>
      <c r="L38" s="7">
        <f t="shared" si="6"/>
        <v>17.707477164835453</v>
      </c>
      <c r="M38" s="8">
        <f t="shared" si="7"/>
        <v>12.4</v>
      </c>
      <c r="N38" s="13" t="str">
        <f t="shared" si="8"/>
        <v>114pF</v>
      </c>
      <c r="O38" s="3"/>
      <c r="P38" s="6">
        <v>31</v>
      </c>
      <c r="Q38" s="7">
        <f t="shared" si="9"/>
        <v>29.700140783801412</v>
      </c>
      <c r="R38" s="8">
        <f t="shared" si="10"/>
        <v>12.4</v>
      </c>
      <c r="S38" s="13" t="str">
        <f t="shared" si="11"/>
        <v>68pF</v>
      </c>
      <c r="T38" s="3"/>
      <c r="U38" s="6">
        <v>31</v>
      </c>
      <c r="V38" s="7">
        <f t="shared" si="12"/>
        <v>49.83032463346853</v>
      </c>
      <c r="W38" s="8">
        <f t="shared" si="13"/>
        <v>12.4</v>
      </c>
      <c r="X38" s="13" t="str">
        <f t="shared" si="14"/>
        <v>40pF</v>
      </c>
      <c r="Z38" s="6">
        <v>31</v>
      </c>
      <c r="AA38" s="7">
        <f t="shared" si="15"/>
        <v>96.00416970577511</v>
      </c>
      <c r="AB38" s="8">
        <f t="shared" si="16"/>
        <v>12.4</v>
      </c>
      <c r="AC38" s="13" t="str">
        <f t="shared" si="17"/>
        <v>21pF</v>
      </c>
    </row>
    <row r="39" spans="1:29" ht="12" customHeight="1">
      <c r="A39" s="6">
        <v>32</v>
      </c>
      <c r="B39" s="7">
        <f t="shared" si="0"/>
        <v>3.9421376576376246</v>
      </c>
      <c r="C39" s="8">
        <f t="shared" si="1"/>
        <v>12.8</v>
      </c>
      <c r="D39" s="13" t="str">
        <f t="shared" si="2"/>
        <v>510pF</v>
      </c>
      <c r="E39" s="3"/>
      <c r="F39" s="6">
        <v>32</v>
      </c>
      <c r="G39" s="7">
        <f t="shared" si="3"/>
        <v>12.923791750891388</v>
      </c>
      <c r="H39" s="8">
        <f t="shared" si="4"/>
        <v>12.8</v>
      </c>
      <c r="I39" s="13" t="str">
        <f t="shared" si="5"/>
        <v>156pF</v>
      </c>
      <c r="J39" s="3"/>
      <c r="K39" s="6">
        <v>32</v>
      </c>
      <c r="L39" s="7">
        <f t="shared" si="6"/>
        <v>18.52261844329967</v>
      </c>
      <c r="M39" s="8">
        <f t="shared" si="7"/>
        <v>12.8</v>
      </c>
      <c r="N39" s="13" t="str">
        <f t="shared" si="8"/>
        <v>109pF</v>
      </c>
      <c r="O39" s="3"/>
      <c r="P39" s="6">
        <v>32</v>
      </c>
      <c r="Q39" s="7">
        <f t="shared" si="9"/>
        <v>31.149676798202098</v>
      </c>
      <c r="R39" s="8">
        <f t="shared" si="10"/>
        <v>12.8</v>
      </c>
      <c r="S39" s="13" t="str">
        <f t="shared" si="11"/>
        <v>65pF</v>
      </c>
      <c r="T39" s="3"/>
      <c r="U39" s="6">
        <v>32</v>
      </c>
      <c r="V39" s="7">
        <f t="shared" si="12"/>
        <v>52.40888804379557</v>
      </c>
      <c r="W39" s="8">
        <f t="shared" si="13"/>
        <v>12.8</v>
      </c>
      <c r="X39" s="13" t="str">
        <f t="shared" si="14"/>
        <v>38pF</v>
      </c>
      <c r="Z39" s="6">
        <v>32</v>
      </c>
      <c r="AA39" s="7">
        <f t="shared" si="15"/>
        <v>101.32716960860103</v>
      </c>
      <c r="AB39" s="8">
        <f t="shared" si="16"/>
        <v>12.8</v>
      </c>
      <c r="AC39" s="13" t="str">
        <f t="shared" si="17"/>
        <v>20pF</v>
      </c>
    </row>
    <row r="40" spans="1:29" ht="12" customHeight="1">
      <c r="A40" s="6">
        <v>33</v>
      </c>
      <c r="B40" s="7">
        <f t="shared" si="0"/>
        <v>4.092628279210187</v>
      </c>
      <c r="C40" s="8">
        <f t="shared" si="1"/>
        <v>13.200000000000001</v>
      </c>
      <c r="D40" s="13" t="str">
        <f t="shared" si="2"/>
        <v>491pF</v>
      </c>
      <c r="E40" s="3"/>
      <c r="F40" s="6">
        <v>33</v>
      </c>
      <c r="G40" s="7">
        <f t="shared" si="3"/>
        <v>13.474992647877272</v>
      </c>
      <c r="H40" s="8">
        <f t="shared" si="4"/>
        <v>13.200000000000001</v>
      </c>
      <c r="I40" s="13" t="str">
        <f t="shared" si="5"/>
        <v>149pF</v>
      </c>
      <c r="J40" s="3"/>
      <c r="K40" s="6">
        <v>33</v>
      </c>
      <c r="L40" s="7">
        <f t="shared" si="6"/>
        <v>19.343953425472744</v>
      </c>
      <c r="M40" s="8">
        <f t="shared" si="7"/>
        <v>13.200000000000001</v>
      </c>
      <c r="N40" s="13" t="str">
        <f t="shared" si="8"/>
        <v>104pF</v>
      </c>
      <c r="O40" s="3"/>
      <c r="P40" s="6">
        <v>33</v>
      </c>
      <c r="Q40" s="7">
        <f t="shared" si="9"/>
        <v>32.614241095990074</v>
      </c>
      <c r="R40" s="8">
        <f t="shared" si="10"/>
        <v>13.200000000000001</v>
      </c>
      <c r="S40" s="13" t="str">
        <f t="shared" si="11"/>
        <v>62pF</v>
      </c>
      <c r="T40" s="3"/>
      <c r="U40" s="6">
        <v>33</v>
      </c>
      <c r="V40" s="7">
        <f t="shared" si="12"/>
        <v>55.02252060652764</v>
      </c>
      <c r="W40" s="8">
        <f t="shared" si="13"/>
        <v>13.200000000000001</v>
      </c>
      <c r="X40" s="13" t="str">
        <f t="shared" si="14"/>
        <v>37pF</v>
      </c>
      <c r="Z40" s="6">
        <v>33</v>
      </c>
      <c r="AA40" s="7">
        <f t="shared" si="15"/>
        <v>106.74614218452648</v>
      </c>
      <c r="AB40" s="8">
        <f t="shared" si="16"/>
        <v>13.200000000000001</v>
      </c>
      <c r="AC40" s="13" t="str">
        <f t="shared" si="17"/>
        <v>19pF</v>
      </c>
    </row>
    <row r="41" spans="1:29" ht="12" customHeight="1">
      <c r="A41" s="6">
        <v>34</v>
      </c>
      <c r="B41" s="7">
        <f t="shared" si="0"/>
        <v>4.24346615419104</v>
      </c>
      <c r="C41" s="8">
        <f t="shared" si="1"/>
        <v>13.600000000000001</v>
      </c>
      <c r="D41" s="13" t="str">
        <f t="shared" si="2"/>
        <v>474pF</v>
      </c>
      <c r="E41" s="3"/>
      <c r="F41" s="6">
        <v>34</v>
      </c>
      <c r="G41" s="7">
        <f t="shared" si="3"/>
        <v>14.029291577056359</v>
      </c>
      <c r="H41" s="8">
        <f t="shared" si="4"/>
        <v>13.600000000000001</v>
      </c>
      <c r="I41" s="13" t="str">
        <f t="shared" si="5"/>
        <v>143pF</v>
      </c>
      <c r="J41" s="3"/>
      <c r="K41" s="6">
        <v>34</v>
      </c>
      <c r="L41" s="7">
        <f t="shared" si="6"/>
        <v>20.171153704910132</v>
      </c>
      <c r="M41" s="8">
        <f t="shared" si="7"/>
        <v>13.600000000000001</v>
      </c>
      <c r="N41" s="13" t="str">
        <f t="shared" si="8"/>
        <v>100pF</v>
      </c>
      <c r="O41" s="3"/>
      <c r="P41" s="6">
        <v>34</v>
      </c>
      <c r="Q41" s="7">
        <f t="shared" si="9"/>
        <v>34.09314652820161</v>
      </c>
      <c r="R41" s="8">
        <f t="shared" si="10"/>
        <v>13.600000000000001</v>
      </c>
      <c r="S41" s="13" t="str">
        <f t="shared" si="11"/>
        <v>59pF</v>
      </c>
      <c r="T41" s="3"/>
      <c r="U41" s="6">
        <v>34</v>
      </c>
      <c r="V41" s="7">
        <f t="shared" si="12"/>
        <v>57.669893260610465</v>
      </c>
      <c r="W41" s="8">
        <f t="shared" si="13"/>
        <v>13.600000000000001</v>
      </c>
      <c r="X41" s="13" t="str">
        <f t="shared" si="14"/>
        <v>35pF</v>
      </c>
      <c r="Z41" s="6">
        <v>34</v>
      </c>
      <c r="AA41" s="7">
        <f t="shared" si="15"/>
        <v>112.25840622714952</v>
      </c>
      <c r="AB41" s="8">
        <f t="shared" si="16"/>
        <v>13.600000000000001</v>
      </c>
      <c r="AC41" s="13" t="str">
        <f t="shared" si="17"/>
        <v>18pF</v>
      </c>
    </row>
    <row r="42" spans="1:29" ht="12" customHeight="1">
      <c r="A42" s="6">
        <v>35</v>
      </c>
      <c r="B42" s="7">
        <f t="shared" si="0"/>
        <v>4.394627623335964</v>
      </c>
      <c r="C42" s="8">
        <f t="shared" si="1"/>
        <v>14</v>
      </c>
      <c r="D42" s="13" t="str">
        <f t="shared" si="2"/>
        <v>457pF</v>
      </c>
      <c r="E42" s="3"/>
      <c r="F42" s="6">
        <v>35</v>
      </c>
      <c r="G42" s="7">
        <f t="shared" si="3"/>
        <v>14.586513388607141</v>
      </c>
      <c r="H42" s="8">
        <f t="shared" si="4"/>
        <v>14</v>
      </c>
      <c r="I42" s="13" t="str">
        <f t="shared" si="5"/>
        <v>138pF</v>
      </c>
      <c r="J42" s="3"/>
      <c r="K42" s="6">
        <v>35</v>
      </c>
      <c r="L42" s="7">
        <f t="shared" si="6"/>
        <v>21.003913689243312</v>
      </c>
      <c r="M42" s="8">
        <f t="shared" si="7"/>
        <v>14</v>
      </c>
      <c r="N42" s="13" t="str">
        <f t="shared" si="8"/>
        <v>96pF</v>
      </c>
      <c r="O42" s="3"/>
      <c r="P42" s="6">
        <v>35</v>
      </c>
      <c r="Q42" s="7">
        <f t="shared" si="9"/>
        <v>35.585747208977686</v>
      </c>
      <c r="R42" s="8">
        <f t="shared" si="10"/>
        <v>14</v>
      </c>
      <c r="S42" s="13" t="str">
        <f t="shared" si="11"/>
        <v>56pF</v>
      </c>
      <c r="T42" s="3"/>
      <c r="U42" s="6">
        <v>35</v>
      </c>
      <c r="V42" s="7">
        <f t="shared" si="12"/>
        <v>60.34974326603401</v>
      </c>
      <c r="W42" s="8">
        <f t="shared" si="13"/>
        <v>14</v>
      </c>
      <c r="X42" s="13" t="str">
        <f t="shared" si="14"/>
        <v>33pF</v>
      </c>
      <c r="Z42" s="6">
        <v>35</v>
      </c>
      <c r="AA42" s="7">
        <f t="shared" si="15"/>
        <v>117.86137948240052</v>
      </c>
      <c r="AB42" s="8">
        <f t="shared" si="16"/>
        <v>14</v>
      </c>
      <c r="AC42" s="13" t="str">
        <f t="shared" si="17"/>
        <v>17pF</v>
      </c>
    </row>
    <row r="43" spans="1:29" ht="12" customHeight="1">
      <c r="A43" s="6">
        <v>36</v>
      </c>
      <c r="B43" s="7">
        <f t="shared" si="0"/>
        <v>4.5460911289573644</v>
      </c>
      <c r="C43" s="8">
        <f t="shared" si="1"/>
        <v>14.4</v>
      </c>
      <c r="D43" s="13" t="str">
        <f t="shared" si="2"/>
        <v>442pF</v>
      </c>
      <c r="E43" s="3"/>
      <c r="F43" s="6">
        <v>36</v>
      </c>
      <c r="G43" s="7">
        <f t="shared" si="3"/>
        <v>15.146495891483776</v>
      </c>
      <c r="H43" s="8">
        <f t="shared" si="4"/>
        <v>14.4</v>
      </c>
      <c r="I43" s="13" t="str">
        <f t="shared" si="5"/>
        <v>133pF</v>
      </c>
      <c r="J43" s="3"/>
      <c r="K43" s="6">
        <v>36</v>
      </c>
      <c r="L43" s="7">
        <f t="shared" si="6"/>
        <v>21.841948652908947</v>
      </c>
      <c r="M43" s="8">
        <f t="shared" si="7"/>
        <v>14.4</v>
      </c>
      <c r="N43" s="13" t="str">
        <f t="shared" si="8"/>
        <v>92pF</v>
      </c>
      <c r="O43" s="3"/>
      <c r="P43" s="6">
        <v>36</v>
      </c>
      <c r="Q43" s="7">
        <f t="shared" si="9"/>
        <v>37.091435464076774</v>
      </c>
      <c r="R43" s="8">
        <f t="shared" si="10"/>
        <v>14.4</v>
      </c>
      <c r="S43" s="13" t="str">
        <f t="shared" si="11"/>
        <v>54pF</v>
      </c>
      <c r="T43" s="3"/>
      <c r="U43" s="6">
        <v>36</v>
      </c>
      <c r="V43" s="7">
        <f t="shared" si="12"/>
        <v>63.060870117973174</v>
      </c>
      <c r="W43" s="8">
        <f t="shared" si="13"/>
        <v>14.4</v>
      </c>
      <c r="X43" s="13" t="str">
        <f t="shared" si="14"/>
        <v>32pF</v>
      </c>
      <c r="Z43" s="6">
        <v>36</v>
      </c>
      <c r="AA43" s="7">
        <f t="shared" si="15"/>
        <v>123.5525741253687</v>
      </c>
      <c r="AB43" s="8">
        <f t="shared" si="16"/>
        <v>14.4</v>
      </c>
      <c r="AC43" s="13" t="str">
        <f t="shared" si="17"/>
        <v>16pF</v>
      </c>
    </row>
    <row r="44" spans="1:29" ht="12" customHeight="1">
      <c r="A44" s="6">
        <v>37</v>
      </c>
      <c r="B44" s="7">
        <f t="shared" si="0"/>
        <v>4.6978369866522485</v>
      </c>
      <c r="C44" s="8">
        <f t="shared" si="1"/>
        <v>14.8</v>
      </c>
      <c r="D44" s="13" t="str">
        <f t="shared" si="2"/>
        <v>428pF</v>
      </c>
      <c r="E44" s="3"/>
      <c r="F44" s="6">
        <v>37</v>
      </c>
      <c r="G44" s="7">
        <f t="shared" si="3"/>
        <v>15.709088676708296</v>
      </c>
      <c r="H44" s="8">
        <f t="shared" si="4"/>
        <v>14.8</v>
      </c>
      <c r="I44" s="13" t="str">
        <f t="shared" si="5"/>
        <v>128pF</v>
      </c>
      <c r="J44" s="3"/>
      <c r="K44" s="6">
        <v>37</v>
      </c>
      <c r="L44" s="7">
        <f t="shared" si="6"/>
        <v>22.684992985979136</v>
      </c>
      <c r="M44" s="8">
        <f t="shared" si="7"/>
        <v>14.8</v>
      </c>
      <c r="N44" s="13" t="str">
        <f t="shared" si="8"/>
        <v>89pF</v>
      </c>
      <c r="O44" s="3"/>
      <c r="P44" s="6">
        <v>37</v>
      </c>
      <c r="Q44" s="7">
        <f t="shared" si="9"/>
        <v>38.60963904623688</v>
      </c>
      <c r="R44" s="8">
        <f t="shared" si="10"/>
        <v>14.8</v>
      </c>
      <c r="S44" s="13" t="str">
        <f t="shared" si="11"/>
        <v>52pF</v>
      </c>
      <c r="T44" s="3"/>
      <c r="U44" s="6">
        <v>37</v>
      </c>
      <c r="V44" s="7">
        <f t="shared" si="12"/>
        <v>65.8021317593143</v>
      </c>
      <c r="W44" s="8">
        <f t="shared" si="13"/>
        <v>14.8</v>
      </c>
      <c r="X44" s="13" t="str">
        <f t="shared" si="14"/>
        <v>31pF</v>
      </c>
      <c r="Z44" s="6">
        <v>37</v>
      </c>
      <c r="AA44" s="7">
        <f t="shared" si="15"/>
        <v>129.32959248299022</v>
      </c>
      <c r="AB44" s="8">
        <f t="shared" si="16"/>
        <v>14.8</v>
      </c>
      <c r="AC44" s="13" t="str">
        <f t="shared" si="17"/>
        <v>16pF</v>
      </c>
    </row>
    <row r="45" spans="1:29" ht="12" customHeight="1">
      <c r="A45" s="6">
        <v>38</v>
      </c>
      <c r="B45" s="7">
        <f t="shared" si="0"/>
        <v>4.849847186151576</v>
      </c>
      <c r="C45" s="8">
        <f t="shared" si="1"/>
        <v>15.200000000000001</v>
      </c>
      <c r="D45" s="13" t="str">
        <f t="shared" si="2"/>
        <v>414pF</v>
      </c>
      <c r="E45" s="3"/>
      <c r="F45" s="6">
        <v>38</v>
      </c>
      <c r="G45" s="7">
        <f t="shared" si="3"/>
        <v>16.274152066595427</v>
      </c>
      <c r="H45" s="8">
        <f t="shared" si="4"/>
        <v>15.200000000000001</v>
      </c>
      <c r="I45" s="13" t="str">
        <f t="shared" si="5"/>
        <v>124pF</v>
      </c>
      <c r="J45" s="3"/>
      <c r="K45" s="6">
        <v>38</v>
      </c>
      <c r="L45" s="7">
        <f t="shared" si="6"/>
        <v>23.532798616433105</v>
      </c>
      <c r="M45" s="8">
        <f t="shared" si="7"/>
        <v>15.200000000000001</v>
      </c>
      <c r="N45" s="13" t="str">
        <f t="shared" si="8"/>
        <v>85pF</v>
      </c>
      <c r="O45" s="3"/>
      <c r="P45" s="6">
        <v>38</v>
      </c>
      <c r="Q45" s="7">
        <f t="shared" si="9"/>
        <v>40.13981859055309</v>
      </c>
      <c r="R45" s="8">
        <f t="shared" si="10"/>
        <v>15.200000000000001</v>
      </c>
      <c r="S45" s="13" t="str">
        <f t="shared" si="11"/>
        <v>50pF</v>
      </c>
      <c r="T45" s="3"/>
      <c r="U45" s="6">
        <v>38</v>
      </c>
      <c r="V45" s="7">
        <f t="shared" si="12"/>
        <v>68.57244106645075</v>
      </c>
      <c r="W45" s="8">
        <f t="shared" si="13"/>
        <v>15.200000000000001</v>
      </c>
      <c r="X45" s="13" t="str">
        <f t="shared" si="14"/>
        <v>29pF</v>
      </c>
      <c r="Z45" s="6">
        <v>38</v>
      </c>
      <c r="AA45" s="7">
        <f t="shared" si="15"/>
        <v>135.1901229871453</v>
      </c>
      <c r="AB45" s="8">
        <f t="shared" si="16"/>
        <v>15.200000000000001</v>
      </c>
      <c r="AC45" s="13" t="str">
        <f t="shared" si="17"/>
        <v>15pF</v>
      </c>
    </row>
    <row r="46" spans="1:29" ht="12" customHeight="1">
      <c r="A46" s="6">
        <v>39</v>
      </c>
      <c r="B46" s="7">
        <f t="shared" si="0"/>
        <v>5.002105217046927</v>
      </c>
      <c r="C46" s="8">
        <f t="shared" si="1"/>
        <v>15.600000000000001</v>
      </c>
      <c r="D46" s="13" t="str">
        <f t="shared" si="2"/>
        <v>402pF</v>
      </c>
      <c r="E46" s="3"/>
      <c r="F46" s="6">
        <v>39</v>
      </c>
      <c r="G46" s="7">
        <f t="shared" si="3"/>
        <v>16.84155617446183</v>
      </c>
      <c r="H46" s="8">
        <f t="shared" si="4"/>
        <v>15.600000000000001</v>
      </c>
      <c r="I46" s="13" t="str">
        <f t="shared" si="5"/>
        <v>119pF</v>
      </c>
      <c r="J46" s="3"/>
      <c r="K46" s="6">
        <v>39</v>
      </c>
      <c r="L46" s="7">
        <f t="shared" si="6"/>
        <v>24.385133586154634</v>
      </c>
      <c r="M46" s="8">
        <f t="shared" si="7"/>
        <v>15.600000000000001</v>
      </c>
      <c r="N46" s="13" t="str">
        <f t="shared" si="8"/>
        <v>82pF</v>
      </c>
      <c r="O46" s="3"/>
      <c r="P46" s="6">
        <v>39</v>
      </c>
      <c r="Q46" s="7">
        <f t="shared" si="9"/>
        <v>41.681465286076886</v>
      </c>
      <c r="R46" s="8">
        <f t="shared" si="10"/>
        <v>15.600000000000001</v>
      </c>
      <c r="S46" s="13" t="str">
        <f t="shared" si="11"/>
        <v>48pF</v>
      </c>
      <c r="T46" s="3"/>
      <c r="U46" s="6">
        <v>39</v>
      </c>
      <c r="V46" s="7">
        <f t="shared" si="12"/>
        <v>71.3707625856181</v>
      </c>
      <c r="W46" s="8">
        <f t="shared" si="13"/>
        <v>15.600000000000001</v>
      </c>
      <c r="X46" s="13" t="str">
        <f t="shared" si="14"/>
        <v>28pF</v>
      </c>
      <c r="Z46" s="6">
        <v>39</v>
      </c>
      <c r="AA46" s="7">
        <f t="shared" si="15"/>
        <v>141.13193634381378</v>
      </c>
      <c r="AB46" s="8">
        <f t="shared" si="16"/>
        <v>15.600000000000001</v>
      </c>
      <c r="AC46" s="13" t="str">
        <f t="shared" si="17"/>
        <v>14pF</v>
      </c>
    </row>
    <row r="47" spans="1:29" ht="12" customHeight="1">
      <c r="A47" s="6">
        <v>40</v>
      </c>
      <c r="B47" s="7">
        <f t="shared" si="0"/>
        <v>5.1545959158429095</v>
      </c>
      <c r="C47" s="8">
        <f t="shared" si="1"/>
        <v>16</v>
      </c>
      <c r="D47" s="13" t="str">
        <f t="shared" si="2"/>
        <v>390pF</v>
      </c>
      <c r="E47" s="3"/>
      <c r="F47" s="6">
        <v>40</v>
      </c>
      <c r="G47" s="7">
        <f t="shared" si="3"/>
        <v>17.411180061500097</v>
      </c>
      <c r="H47" s="8">
        <f t="shared" si="4"/>
        <v>16</v>
      </c>
      <c r="I47" s="13" t="str">
        <f t="shared" si="5"/>
        <v>115pF</v>
      </c>
      <c r="J47" s="3"/>
      <c r="K47" s="6">
        <v>40</v>
      </c>
      <c r="L47" s="7">
        <f t="shared" si="6"/>
        <v>25.241780763459747</v>
      </c>
      <c r="M47" s="8">
        <f t="shared" si="7"/>
        <v>16</v>
      </c>
      <c r="N47" s="13" t="str">
        <f t="shared" si="8"/>
        <v>80pF</v>
      </c>
      <c r="O47" s="3"/>
      <c r="P47" s="6">
        <v>40</v>
      </c>
      <c r="Q47" s="7">
        <f t="shared" si="9"/>
        <v>43.2340987425015</v>
      </c>
      <c r="R47" s="8">
        <f t="shared" si="10"/>
        <v>16</v>
      </c>
      <c r="S47" s="13" t="str">
        <f t="shared" si="11"/>
        <v>46pF</v>
      </c>
      <c r="T47" s="3"/>
      <c r="U47" s="6">
        <v>40</v>
      </c>
      <c r="V47" s="7">
        <f t="shared" si="12"/>
        <v>74.19610949917487</v>
      </c>
      <c r="W47" s="8">
        <f t="shared" si="13"/>
        <v>16</v>
      </c>
      <c r="X47" s="13" t="str">
        <f t="shared" si="14"/>
        <v>27pF</v>
      </c>
      <c r="Z47" s="6">
        <v>40</v>
      </c>
      <c r="AA47" s="7">
        <f t="shared" si="15"/>
        <v>147.15288190494928</v>
      </c>
      <c r="AB47" s="8">
        <f t="shared" si="16"/>
        <v>16</v>
      </c>
      <c r="AC47" s="13" t="str">
        <f t="shared" si="17"/>
        <v>14pF</v>
      </c>
    </row>
    <row r="48" spans="1:29" ht="12" customHeight="1">
      <c r="A48" s="6">
        <v>41</v>
      </c>
      <c r="B48" s="7">
        <f t="shared" si="0"/>
        <v>5.307305331351591</v>
      </c>
      <c r="C48" s="8">
        <f t="shared" si="1"/>
        <v>16.400000000000002</v>
      </c>
      <c r="D48" s="13" t="str">
        <f t="shared" si="2"/>
        <v>379pF</v>
      </c>
      <c r="E48" s="3"/>
      <c r="F48" s="6">
        <v>41</v>
      </c>
      <c r="G48" s="7">
        <f t="shared" si="3"/>
        <v>17.982910979301952</v>
      </c>
      <c r="H48" s="8">
        <f t="shared" si="4"/>
        <v>16.400000000000002</v>
      </c>
      <c r="I48" s="13" t="str">
        <f t="shared" si="5"/>
        <v>112pF</v>
      </c>
      <c r="J48" s="3"/>
      <c r="K48" s="6">
        <v>41</v>
      </c>
      <c r="L48" s="7">
        <f t="shared" si="6"/>
        <v>26.102536677123044</v>
      </c>
      <c r="M48" s="8">
        <f t="shared" si="7"/>
        <v>16.400000000000002</v>
      </c>
      <c r="N48" s="13" t="str">
        <f t="shared" si="8"/>
        <v>77pF</v>
      </c>
      <c r="O48" s="3"/>
      <c r="P48" s="6">
        <v>41</v>
      </c>
      <c r="Q48" s="7">
        <f t="shared" si="9"/>
        <v>44.79726503312656</v>
      </c>
      <c r="R48" s="8">
        <f t="shared" si="10"/>
        <v>16.400000000000002</v>
      </c>
      <c r="S48" s="13" t="str">
        <f t="shared" si="11"/>
        <v>45pF</v>
      </c>
      <c r="T48" s="3"/>
      <c r="U48" s="6">
        <v>41</v>
      </c>
      <c r="V48" s="7">
        <f t="shared" si="12"/>
        <v>77.04754080314696</v>
      </c>
      <c r="W48" s="8">
        <f t="shared" si="13"/>
        <v>16.400000000000002</v>
      </c>
      <c r="X48" s="13" t="str">
        <f t="shared" si="14"/>
        <v>26pF</v>
      </c>
      <c r="Z48" s="6">
        <v>41</v>
      </c>
      <c r="AA48" s="7">
        <f t="shared" si="15"/>
        <v>153.25088423066748</v>
      </c>
      <c r="AB48" s="8">
        <f t="shared" si="16"/>
        <v>16.400000000000002</v>
      </c>
      <c r="AC48" s="13" t="str">
        <f t="shared" si="17"/>
        <v>13pF</v>
      </c>
    </row>
    <row r="49" spans="1:29" ht="12" customHeight="1">
      <c r="A49" s="6">
        <v>42</v>
      </c>
      <c r="B49" s="7">
        <f t="shared" si="0"/>
        <v>5.460220605913004</v>
      </c>
      <c r="C49" s="8">
        <f t="shared" si="1"/>
        <v>16.8</v>
      </c>
      <c r="D49" s="13" t="str">
        <f t="shared" si="2"/>
        <v>368pF</v>
      </c>
      <c r="E49" s="3"/>
      <c r="F49" s="6">
        <v>42</v>
      </c>
      <c r="G49" s="7">
        <f t="shared" si="3"/>
        <v>18.556643688048776</v>
      </c>
      <c r="H49" s="8">
        <f t="shared" si="4"/>
        <v>16.8</v>
      </c>
      <c r="I49" s="13" t="str">
        <f t="shared" si="5"/>
        <v>108pF</v>
      </c>
      <c r="J49" s="3"/>
      <c r="K49" s="6">
        <v>42</v>
      </c>
      <c r="L49" s="7">
        <f t="shared" si="6"/>
        <v>26.967210458732986</v>
      </c>
      <c r="M49" s="8">
        <f t="shared" si="7"/>
        <v>16.8</v>
      </c>
      <c r="N49" s="13" t="str">
        <f t="shared" si="8"/>
        <v>75pF</v>
      </c>
      <c r="O49" s="3"/>
      <c r="P49" s="6">
        <v>42</v>
      </c>
      <c r="Q49" s="7">
        <f t="shared" si="9"/>
        <v>46.37053489733873</v>
      </c>
      <c r="R49" s="8">
        <f t="shared" si="10"/>
        <v>16.8</v>
      </c>
      <c r="S49" s="13" t="str">
        <f t="shared" si="11"/>
        <v>43pF</v>
      </c>
      <c r="T49" s="3"/>
      <c r="U49" s="6">
        <v>42</v>
      </c>
      <c r="V49" s="7">
        <f t="shared" si="12"/>
        <v>79.9241586790686</v>
      </c>
      <c r="W49" s="8">
        <f t="shared" si="13"/>
        <v>16.8</v>
      </c>
      <c r="X49" s="13" t="str">
        <f t="shared" si="14"/>
        <v>25pF</v>
      </c>
      <c r="Z49" s="6">
        <v>42</v>
      </c>
      <c r="AA49" s="7">
        <f t="shared" si="15"/>
        <v>159.42393983020122</v>
      </c>
      <c r="AB49" s="8">
        <f t="shared" si="16"/>
        <v>16.8</v>
      </c>
      <c r="AC49" s="13" t="str">
        <f t="shared" si="17"/>
        <v>13pF</v>
      </c>
    </row>
    <row r="50" spans="1:29" ht="12" customHeight="1">
      <c r="A50" s="6">
        <v>43</v>
      </c>
      <c r="B50" s="7">
        <f t="shared" si="0"/>
        <v>5.613329870312574</v>
      </c>
      <c r="C50" s="8">
        <f t="shared" si="1"/>
        <v>17.2</v>
      </c>
      <c r="D50" s="13" t="str">
        <f t="shared" si="2"/>
        <v>358pF</v>
      </c>
      <c r="E50" s="3"/>
      <c r="F50" s="6">
        <v>43</v>
      </c>
      <c r="G50" s="7">
        <f t="shared" si="3"/>
        <v>19.13227984169539</v>
      </c>
      <c r="H50" s="8">
        <f t="shared" si="4"/>
        <v>17.2</v>
      </c>
      <c r="I50" s="13" t="str">
        <f t="shared" si="5"/>
        <v>105pF</v>
      </c>
      <c r="J50" s="3"/>
      <c r="K50" s="6">
        <v>43</v>
      </c>
      <c r="L50" s="7">
        <f t="shared" si="6"/>
        <v>27.835622881812977</v>
      </c>
      <c r="M50" s="8">
        <f t="shared" si="7"/>
        <v>17.2</v>
      </c>
      <c r="N50" s="13" t="str">
        <f t="shared" si="8"/>
        <v>72pF</v>
      </c>
      <c r="O50" s="3"/>
      <c r="P50" s="6">
        <v>43</v>
      </c>
      <c r="Q50" s="7">
        <f t="shared" si="9"/>
        <v>47.953502087642725</v>
      </c>
      <c r="R50" s="8">
        <f t="shared" si="10"/>
        <v>17.2</v>
      </c>
      <c r="S50" s="13" t="str">
        <f t="shared" si="11"/>
        <v>42pF</v>
      </c>
      <c r="T50" s="3"/>
      <c r="U50" s="6">
        <v>43</v>
      </c>
      <c r="V50" s="7">
        <f t="shared" si="12"/>
        <v>82.82510604469226</v>
      </c>
      <c r="W50" s="8">
        <f t="shared" si="13"/>
        <v>17.2</v>
      </c>
      <c r="X50" s="13" t="str">
        <f t="shared" si="14"/>
        <v>24pF</v>
      </c>
      <c r="Z50" s="6">
        <v>43</v>
      </c>
      <c r="AA50" s="7">
        <f t="shared" si="15"/>
        <v>165.67011407087165</v>
      </c>
      <c r="AB50" s="8">
        <f t="shared" si="16"/>
        <v>17.2</v>
      </c>
      <c r="AC50" s="13" t="str">
        <f t="shared" si="17"/>
        <v>12pF</v>
      </c>
    </row>
    <row r="51" spans="1:29" ht="12" customHeight="1">
      <c r="A51" s="6">
        <v>44</v>
      </c>
      <c r="B51" s="15">
        <f t="shared" si="0"/>
        <v>5.766622150587562</v>
      </c>
      <c r="C51" s="8">
        <f t="shared" si="1"/>
        <v>17.6</v>
      </c>
      <c r="D51" s="13" t="str">
        <f t="shared" si="2"/>
        <v>349pF</v>
      </c>
      <c r="E51" s="3"/>
      <c r="F51" s="6">
        <v>44</v>
      </c>
      <c r="G51" s="7">
        <f t="shared" si="3"/>
        <v>19.709727432591148</v>
      </c>
      <c r="H51" s="8">
        <f t="shared" si="4"/>
        <v>17.6</v>
      </c>
      <c r="I51" s="13" t="str">
        <f t="shared" si="5"/>
        <v>102pF</v>
      </c>
      <c r="J51" s="3"/>
      <c r="K51" s="6">
        <v>44</v>
      </c>
      <c r="L51" s="7">
        <f t="shared" si="6"/>
        <v>28.707605487534707</v>
      </c>
      <c r="M51" s="8">
        <f t="shared" si="7"/>
        <v>17.6</v>
      </c>
      <c r="N51" s="13" t="str">
        <f t="shared" si="8"/>
        <v>70pF</v>
      </c>
      <c r="O51" s="3"/>
      <c r="P51" s="6">
        <v>44</v>
      </c>
      <c r="Q51" s="7">
        <f t="shared" si="9"/>
        <v>49.54578184786055</v>
      </c>
      <c r="R51" s="8">
        <f t="shared" si="10"/>
        <v>17.6</v>
      </c>
      <c r="S51" s="13" t="str">
        <f t="shared" si="11"/>
        <v>41pF</v>
      </c>
      <c r="T51" s="3"/>
      <c r="U51" s="6">
        <v>44</v>
      </c>
      <c r="V51" s="7">
        <f t="shared" si="12"/>
        <v>85.7495642695243</v>
      </c>
      <c r="W51" s="8">
        <f t="shared" si="13"/>
        <v>17.6</v>
      </c>
      <c r="X51" s="13" t="str">
        <f t="shared" si="14"/>
        <v>23pF</v>
      </c>
      <c r="Z51" s="6">
        <v>44</v>
      </c>
      <c r="AA51" s="7">
        <f t="shared" si="15"/>
        <v>171.98753824505494</v>
      </c>
      <c r="AB51" s="8">
        <f t="shared" si="16"/>
        <v>17.6</v>
      </c>
      <c r="AC51" s="13" t="str">
        <f t="shared" si="17"/>
        <v>12pF</v>
      </c>
    </row>
    <row r="52" spans="1:29" ht="12" customHeight="1">
      <c r="A52" s="6">
        <v>45</v>
      </c>
      <c r="B52" s="7">
        <f t="shared" si="0"/>
        <v>5.920087285182232</v>
      </c>
      <c r="C52" s="8">
        <f t="shared" si="1"/>
        <v>18</v>
      </c>
      <c r="D52" s="13" t="str">
        <f t="shared" si="2"/>
        <v>340pF</v>
      </c>
      <c r="E52" s="3"/>
      <c r="F52" s="6">
        <v>45</v>
      </c>
      <c r="G52" s="7">
        <f t="shared" si="3"/>
        <v>20.288900288940866</v>
      </c>
      <c r="H52" s="8">
        <f t="shared" si="4"/>
        <v>18</v>
      </c>
      <c r="I52" s="13" t="str">
        <f t="shared" si="5"/>
        <v>99pF</v>
      </c>
      <c r="J52" s="3"/>
      <c r="K52" s="6">
        <v>45</v>
      </c>
      <c r="L52" s="7">
        <f t="shared" si="6"/>
        <v>29.582999788054245</v>
      </c>
      <c r="M52" s="8">
        <f t="shared" si="7"/>
        <v>18</v>
      </c>
      <c r="N52" s="13" t="str">
        <f t="shared" si="8"/>
        <v>68pF</v>
      </c>
      <c r="O52" s="3"/>
      <c r="P52" s="6">
        <v>45</v>
      </c>
      <c r="Q52" s="7">
        <f t="shared" si="9"/>
        <v>51.14700951051387</v>
      </c>
      <c r="R52" s="8">
        <f t="shared" si="10"/>
        <v>18</v>
      </c>
      <c r="S52" s="13" t="str">
        <f t="shared" si="11"/>
        <v>39pF</v>
      </c>
      <c r="T52" s="3"/>
      <c r="U52" s="6">
        <v>45</v>
      </c>
      <c r="V52" s="7">
        <f t="shared" si="12"/>
        <v>88.69675104238941</v>
      </c>
      <c r="W52" s="8">
        <f t="shared" si="13"/>
        <v>18</v>
      </c>
      <c r="X52" s="13" t="str">
        <f t="shared" si="14"/>
        <v>23pF</v>
      </c>
      <c r="Z52" s="6">
        <v>45</v>
      </c>
      <c r="AA52" s="7">
        <f t="shared" si="15"/>
        <v>178.37440678580336</v>
      </c>
      <c r="AB52" s="8">
        <f t="shared" si="16"/>
        <v>18</v>
      </c>
      <c r="AC52" s="13" t="str">
        <f t="shared" si="17"/>
        <v>11pF</v>
      </c>
    </row>
    <row r="53" spans="1:32" ht="12" customHeight="1">
      <c r="A53" s="6">
        <v>46</v>
      </c>
      <c r="B53" s="7">
        <f t="shared" si="0"/>
        <v>6.073715851135407</v>
      </c>
      <c r="C53" s="8">
        <f t="shared" si="1"/>
        <v>18.400000000000002</v>
      </c>
      <c r="D53" s="13" t="str">
        <f t="shared" si="2"/>
        <v>331pF</v>
      </c>
      <c r="E53" s="3"/>
      <c r="F53" s="6">
        <v>46</v>
      </c>
      <c r="G53" s="7">
        <f t="shared" si="3"/>
        <v>20.869717619331837</v>
      </c>
      <c r="H53" s="8">
        <f t="shared" si="4"/>
        <v>18.400000000000002</v>
      </c>
      <c r="I53" s="13" t="str">
        <f t="shared" si="5"/>
        <v>96pF</v>
      </c>
      <c r="J53" s="3"/>
      <c r="K53" s="6">
        <v>46</v>
      </c>
      <c r="L53" s="7">
        <f t="shared" si="6"/>
        <v>30.461656539547867</v>
      </c>
      <c r="M53" s="8">
        <f t="shared" si="7"/>
        <v>18.400000000000002</v>
      </c>
      <c r="N53" s="13" t="str">
        <f t="shared" si="8"/>
        <v>66pF</v>
      </c>
      <c r="O53" s="3"/>
      <c r="P53" s="6">
        <v>46</v>
      </c>
      <c r="Q53" s="7">
        <f t="shared" si="9"/>
        <v>52.75683920264024</v>
      </c>
      <c r="R53" s="8">
        <f t="shared" si="10"/>
        <v>18.400000000000002</v>
      </c>
      <c r="S53" s="13" t="str">
        <f t="shared" si="11"/>
        <v>38pF</v>
      </c>
      <c r="T53" s="3"/>
      <c r="U53" s="6">
        <v>46</v>
      </c>
      <c r="V53" s="7">
        <f t="shared" si="12"/>
        <v>91.66591837934934</v>
      </c>
      <c r="W53" s="8">
        <f t="shared" si="13"/>
        <v>18.400000000000002</v>
      </c>
      <c r="X53" s="13" t="str">
        <f t="shared" si="14"/>
        <v>22pF</v>
      </c>
      <c r="Z53" s="6">
        <v>46</v>
      </c>
      <c r="AA53" s="7">
        <f t="shared" si="15"/>
        <v>184.82897462240314</v>
      </c>
      <c r="AB53" s="8">
        <f t="shared" si="16"/>
        <v>18.400000000000002</v>
      </c>
      <c r="AC53" s="13" t="str">
        <f t="shared" si="17"/>
        <v>11pF</v>
      </c>
      <c r="AF53" s="16"/>
    </row>
    <row r="54" spans="1:29" ht="12" customHeight="1">
      <c r="A54" s="6">
        <v>47</v>
      </c>
      <c r="B54" s="7">
        <f t="shared" si="0"/>
        <v>6.227499098172005</v>
      </c>
      <c r="C54" s="8">
        <f t="shared" si="1"/>
        <v>18.8</v>
      </c>
      <c r="D54" s="13" t="str">
        <f t="shared" si="2"/>
        <v>323pF</v>
      </c>
      <c r="E54" s="3"/>
      <c r="F54" s="6">
        <v>47</v>
      </c>
      <c r="G54" s="7">
        <f t="shared" si="3"/>
        <v>21.452103599263488</v>
      </c>
      <c r="H54" s="8">
        <f t="shared" si="4"/>
        <v>18.8</v>
      </c>
      <c r="I54" s="13" t="str">
        <f t="shared" si="5"/>
        <v>94pF</v>
      </c>
      <c r="J54" s="3"/>
      <c r="K54" s="6">
        <v>47</v>
      </c>
      <c r="L54" s="7">
        <f t="shared" si="6"/>
        <v>31.343435077935702</v>
      </c>
      <c r="M54" s="8">
        <f t="shared" si="7"/>
        <v>18.8</v>
      </c>
      <c r="N54" s="13" t="str">
        <f t="shared" si="8"/>
        <v>64pF</v>
      </c>
      <c r="O54" s="3"/>
      <c r="P54" s="6">
        <v>47</v>
      </c>
      <c r="Q54" s="7">
        <f t="shared" si="9"/>
        <v>54.37494265038766</v>
      </c>
      <c r="R54" s="8">
        <f t="shared" si="10"/>
        <v>18.8</v>
      </c>
      <c r="S54" s="13" t="str">
        <f t="shared" si="11"/>
        <v>37pF</v>
      </c>
      <c r="T54" s="3"/>
      <c r="U54" s="6">
        <v>47</v>
      </c>
      <c r="V54" s="7">
        <f t="shared" si="12"/>
        <v>94.65635076131579</v>
      </c>
      <c r="W54" s="8">
        <f t="shared" si="13"/>
        <v>18.8</v>
      </c>
      <c r="X54" s="13" t="str">
        <f t="shared" si="14"/>
        <v>21pF</v>
      </c>
      <c r="Z54" s="6">
        <v>47</v>
      </c>
      <c r="AA54" s="7">
        <f t="shared" si="15"/>
        <v>191.34955466773414</v>
      </c>
      <c r="AB54" s="8">
        <f t="shared" si="16"/>
        <v>18.8</v>
      </c>
      <c r="AC54" s="13" t="str">
        <f t="shared" si="17"/>
        <v>11pF</v>
      </c>
    </row>
    <row r="55" spans="1:29" ht="12" customHeight="1">
      <c r="A55" s="6">
        <v>48</v>
      </c>
      <c r="B55" s="7">
        <f t="shared" si="0"/>
        <v>6.3814288897284515</v>
      </c>
      <c r="C55" s="8">
        <f t="shared" si="1"/>
        <v>19.200000000000003</v>
      </c>
      <c r="D55" s="13" t="str">
        <f t="shared" si="2"/>
        <v>315pF</v>
      </c>
      <c r="E55" s="3"/>
      <c r="F55" s="6">
        <v>48</v>
      </c>
      <c r="G55" s="7">
        <f t="shared" si="3"/>
        <v>22.035986995228907</v>
      </c>
      <c r="H55" s="8">
        <f t="shared" si="4"/>
        <v>19.200000000000003</v>
      </c>
      <c r="I55" s="13" t="str">
        <f t="shared" si="5"/>
        <v>91pF</v>
      </c>
      <c r="J55" s="3"/>
      <c r="K55" s="6">
        <v>48</v>
      </c>
      <c r="L55" s="7">
        <f t="shared" si="6"/>
        <v>32.228202711075575</v>
      </c>
      <c r="M55" s="8">
        <f t="shared" si="7"/>
        <v>19.200000000000003</v>
      </c>
      <c r="N55" s="13" t="str">
        <f t="shared" si="8"/>
        <v>62pF</v>
      </c>
      <c r="O55" s="3"/>
      <c r="P55" s="6">
        <v>48</v>
      </c>
      <c r="Q55" s="7">
        <f t="shared" si="9"/>
        <v>56.00100807370188</v>
      </c>
      <c r="R55" s="8">
        <f t="shared" si="10"/>
        <v>19.200000000000003</v>
      </c>
      <c r="S55" s="13" t="str">
        <f t="shared" si="11"/>
        <v>36pF</v>
      </c>
      <c r="T55" s="3"/>
      <c r="U55" s="6">
        <v>48</v>
      </c>
      <c r="V55" s="7">
        <f t="shared" si="12"/>
        <v>97.66736339161179</v>
      </c>
      <c r="W55" s="8">
        <f t="shared" si="13"/>
        <v>19.200000000000003</v>
      </c>
      <c r="X55" s="13" t="str">
        <f t="shared" si="14"/>
        <v>21pF</v>
      </c>
      <c r="Z55" s="6">
        <v>48</v>
      </c>
      <c r="AA55" s="7">
        <f t="shared" si="15"/>
        <v>197.93451542982797</v>
      </c>
      <c r="AB55" s="8">
        <f t="shared" si="16"/>
        <v>19.200000000000003</v>
      </c>
      <c r="AC55" s="13" t="str">
        <f t="shared" si="17"/>
        <v>10pF</v>
      </c>
    </row>
    <row r="56" spans="1:29" ht="12" customHeight="1">
      <c r="A56" s="6">
        <v>49</v>
      </c>
      <c r="B56" s="7">
        <f t="shared" si="0"/>
        <v>6.5354976500755315</v>
      </c>
      <c r="C56" s="8">
        <f t="shared" si="1"/>
        <v>19.6</v>
      </c>
      <c r="D56" s="13" t="str">
        <f t="shared" si="2"/>
        <v>308pF</v>
      </c>
      <c r="E56" s="3"/>
      <c r="F56" s="6">
        <v>49</v>
      </c>
      <c r="G56" s="7">
        <f t="shared" si="3"/>
        <v>22.621300822428786</v>
      </c>
      <c r="H56" s="8">
        <f t="shared" si="4"/>
        <v>19.6</v>
      </c>
      <c r="I56" s="13" t="str">
        <f t="shared" si="5"/>
        <v>89pF</v>
      </c>
      <c r="J56" s="3"/>
      <c r="K56" s="6">
        <v>49</v>
      </c>
      <c r="L56" s="7">
        <f t="shared" si="6"/>
        <v>33.11583416190502</v>
      </c>
      <c r="M56" s="8">
        <f t="shared" si="7"/>
        <v>19.6</v>
      </c>
      <c r="N56" s="13" t="str">
        <f t="shared" si="8"/>
        <v>61pF</v>
      </c>
      <c r="O56" s="3"/>
      <c r="P56" s="6">
        <v>49</v>
      </c>
      <c r="Q56" s="7">
        <f t="shared" si="9"/>
        <v>57.63473916328364</v>
      </c>
      <c r="R56" s="8">
        <f t="shared" si="10"/>
        <v>19.6</v>
      </c>
      <c r="S56" s="13" t="str">
        <f t="shared" si="11"/>
        <v>35pF</v>
      </c>
      <c r="T56" s="3"/>
      <c r="U56" s="6">
        <v>49</v>
      </c>
      <c r="V56" s="7">
        <f t="shared" si="12"/>
        <v>100.69830056456432</v>
      </c>
      <c r="W56" s="8">
        <f t="shared" si="13"/>
        <v>19.6</v>
      </c>
      <c r="X56" s="13" t="str">
        <f t="shared" si="14"/>
        <v>20pF</v>
      </c>
      <c r="Z56" s="6">
        <v>49</v>
      </c>
      <c r="AA56" s="7">
        <f t="shared" si="15"/>
        <v>204.5822787405233</v>
      </c>
      <c r="AB56" s="8">
        <f t="shared" si="16"/>
        <v>19.6</v>
      </c>
      <c r="AC56" s="13" t="str">
        <f t="shared" si="17"/>
        <v>10pF</v>
      </c>
    </row>
    <row r="57" spans="1:29" ht="12" customHeight="1">
      <c r="A57" s="6">
        <v>50</v>
      </c>
      <c r="B57" s="7">
        <f t="shared" si="0"/>
        <v>6.68969831681571</v>
      </c>
      <c r="C57" s="8">
        <f t="shared" si="1"/>
        <v>20</v>
      </c>
      <c r="D57" s="13" t="str">
        <f t="shared" si="2"/>
        <v>300pF</v>
      </c>
      <c r="E57" s="3"/>
      <c r="F57" s="6">
        <v>50</v>
      </c>
      <c r="G57" s="7">
        <f t="shared" si="3"/>
        <v>23.207982032658805</v>
      </c>
      <c r="H57" s="8">
        <f t="shared" si="4"/>
        <v>20</v>
      </c>
      <c r="I57" s="13" t="str">
        <f t="shared" si="5"/>
        <v>87pF</v>
      </c>
      <c r="J57" s="3"/>
      <c r="K57" s="6">
        <v>50</v>
      </c>
      <c r="L57" s="7">
        <f t="shared" si="6"/>
        <v>34.00621105761738</v>
      </c>
      <c r="M57" s="8">
        <f t="shared" si="7"/>
        <v>20</v>
      </c>
      <c r="N57" s="13" t="str">
        <f t="shared" si="8"/>
        <v>59pF</v>
      </c>
      <c r="O57" s="3"/>
      <c r="P57" s="6">
        <v>50</v>
      </c>
      <c r="Q57" s="7">
        <f t="shared" si="9"/>
        <v>59.27585413275877</v>
      </c>
      <c r="R57" s="8">
        <f t="shared" si="10"/>
        <v>20</v>
      </c>
      <c r="S57" s="13" t="str">
        <f t="shared" si="11"/>
        <v>34pF</v>
      </c>
      <c r="T57" s="3"/>
      <c r="U57" s="6">
        <v>50</v>
      </c>
      <c r="V57" s="7">
        <f t="shared" si="12"/>
        <v>103.74853413696117</v>
      </c>
      <c r="W57" s="8">
        <f t="shared" si="13"/>
        <v>20</v>
      </c>
      <c r="X57" s="13" t="str">
        <f t="shared" si="14"/>
        <v>19pF</v>
      </c>
      <c r="Z57" s="6">
        <v>50</v>
      </c>
      <c r="AA57" s="7">
        <f t="shared" si="15"/>
        <v>211.29131759457306</v>
      </c>
      <c r="AB57" s="8">
        <f t="shared" si="16"/>
        <v>20</v>
      </c>
      <c r="AC57" s="13" t="str">
        <f t="shared" si="17"/>
        <v>10pF</v>
      </c>
    </row>
    <row r="58" spans="1:2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6.00390625" style="0" bestFit="1" customWidth="1"/>
    <col min="4" max="4" width="8.8515625" style="0" customWidth="1"/>
    <col min="5" max="5" width="2.00390625" style="0" customWidth="1"/>
    <col min="6" max="6" width="4.7109375" style="0" customWidth="1"/>
    <col min="7" max="7" width="6.00390625" style="0" customWidth="1"/>
    <col min="8" max="8" width="6.421875" style="0" customWidth="1"/>
    <col min="10" max="10" width="1.8515625" style="0" customWidth="1"/>
    <col min="11" max="11" width="4.28125" style="0" customWidth="1"/>
    <col min="12" max="12" width="5.7109375" style="0" customWidth="1"/>
    <col min="13" max="13" width="6.421875" style="0" customWidth="1"/>
    <col min="15" max="15" width="6.57421875" style="0" customWidth="1"/>
    <col min="16" max="16" width="4.57421875" style="0" customWidth="1"/>
    <col min="17" max="17" width="5.28125" style="0" customWidth="1"/>
    <col min="18" max="18" width="6.28125" style="0" customWidth="1"/>
    <col min="20" max="20" width="2.140625" style="0" customWidth="1"/>
    <col min="21" max="21" width="4.140625" style="0" customWidth="1"/>
    <col min="22" max="22" width="5.28125" style="0" customWidth="1"/>
    <col min="23" max="23" width="6.00390625" style="0" customWidth="1"/>
    <col min="25" max="25" width="4.00390625" style="0" customWidth="1"/>
    <col min="26" max="26" width="4.8515625" style="0" customWidth="1"/>
    <col min="27" max="27" width="5.7109375" style="0" customWidth="1"/>
    <col min="28" max="28" width="6.00390625" style="0" bestFit="1" customWidth="1"/>
  </cols>
  <sheetData>
    <row r="1" ht="15.75">
      <c r="A1" s="17" t="s">
        <v>10</v>
      </c>
    </row>
    <row r="2" ht="15.75">
      <c r="A2" s="17" t="s">
        <v>11</v>
      </c>
    </row>
    <row r="3" spans="1:28" ht="12.75">
      <c r="A3" s="2" t="s">
        <v>7</v>
      </c>
      <c r="C3" s="1">
        <v>8</v>
      </c>
      <c r="D3" s="1"/>
      <c r="F3" s="2" t="s">
        <v>7</v>
      </c>
      <c r="G3" s="2"/>
      <c r="H3" s="1">
        <v>16</v>
      </c>
      <c r="I3" s="2"/>
      <c r="J3" s="2"/>
      <c r="K3" s="2" t="s">
        <v>7</v>
      </c>
      <c r="L3" s="2"/>
      <c r="M3" s="1">
        <v>20</v>
      </c>
      <c r="N3" s="2"/>
      <c r="O3" s="2"/>
      <c r="P3" s="2" t="s">
        <v>7</v>
      </c>
      <c r="Q3" s="2"/>
      <c r="R3" s="1">
        <v>28</v>
      </c>
      <c r="S3" s="2"/>
      <c r="T3" s="2"/>
      <c r="U3" s="2" t="s">
        <v>7</v>
      </c>
      <c r="V3" s="2"/>
      <c r="W3" s="1">
        <v>40</v>
      </c>
      <c r="Z3" s="2" t="s">
        <v>7</v>
      </c>
      <c r="AA3" s="2"/>
      <c r="AB3" s="1">
        <v>65</v>
      </c>
    </row>
    <row r="4" spans="1:26" ht="12.75">
      <c r="A4" t="s">
        <v>9</v>
      </c>
      <c r="F4" t="s">
        <v>9</v>
      </c>
      <c r="K4" t="s">
        <v>9</v>
      </c>
      <c r="P4" t="s">
        <v>9</v>
      </c>
      <c r="U4" t="s">
        <v>9</v>
      </c>
      <c r="Z4" t="s">
        <v>9</v>
      </c>
    </row>
    <row r="5" spans="1:27" ht="12.75">
      <c r="A5" s="5">
        <f>(C3/25.4)</f>
        <v>0.31496062992125984</v>
      </c>
      <c r="B5" s="5">
        <f>POWER(A5,2)</f>
        <v>0.0992001984003968</v>
      </c>
      <c r="C5" s="5"/>
      <c r="D5" s="5"/>
      <c r="E5" s="5"/>
      <c r="F5" s="5">
        <f>(H3/25.4)</f>
        <v>0.6299212598425197</v>
      </c>
      <c r="G5" s="5">
        <f>POWER(F5,2)</f>
        <v>0.3968007936015872</v>
      </c>
      <c r="H5" s="5"/>
      <c r="I5" s="5"/>
      <c r="J5" s="5"/>
      <c r="K5" s="5">
        <f>(M3/25.4)</f>
        <v>0.7874015748031497</v>
      </c>
      <c r="L5" s="5">
        <f>POWER(K5,2)</f>
        <v>0.62000124000248</v>
      </c>
      <c r="M5" s="5"/>
      <c r="N5" s="5"/>
      <c r="O5" s="5"/>
      <c r="P5" s="5">
        <f>(R3/25.4)</f>
        <v>1.1023622047244095</v>
      </c>
      <c r="Q5" s="5">
        <f>POWER(P5,2)</f>
        <v>1.215202430404861</v>
      </c>
      <c r="R5" s="5"/>
      <c r="S5" s="5"/>
      <c r="T5" s="5"/>
      <c r="U5" s="5">
        <f>(W3/25.4)</f>
        <v>1.5748031496062993</v>
      </c>
      <c r="V5" s="5">
        <f>POWER(U5,2)</f>
        <v>2.48000496000992</v>
      </c>
      <c r="Z5" s="5">
        <f>(AB3/25.4)</f>
        <v>2.5590551181102366</v>
      </c>
      <c r="AA5" s="5">
        <f>POWER(Z5,2)</f>
        <v>6.548763097526197</v>
      </c>
    </row>
    <row r="6" spans="4:29" ht="12.75">
      <c r="D6" t="s">
        <v>5</v>
      </c>
      <c r="I6" t="s">
        <v>5</v>
      </c>
      <c r="N6" t="s">
        <v>5</v>
      </c>
      <c r="S6" t="s">
        <v>5</v>
      </c>
      <c r="X6" t="s">
        <v>5</v>
      </c>
      <c r="AC6" t="s">
        <v>5</v>
      </c>
    </row>
    <row r="7" spans="1:29" ht="12.75">
      <c r="A7" s="6" t="s">
        <v>4</v>
      </c>
      <c r="B7" s="6" t="s">
        <v>1</v>
      </c>
      <c r="C7" s="6" t="s">
        <v>0</v>
      </c>
      <c r="D7" s="14" t="s">
        <v>6</v>
      </c>
      <c r="E7" s="3"/>
      <c r="F7" s="6" t="s">
        <v>4</v>
      </c>
      <c r="G7" s="6" t="s">
        <v>1</v>
      </c>
      <c r="H7" s="6" t="s">
        <v>0</v>
      </c>
      <c r="I7" s="14" t="s">
        <v>6</v>
      </c>
      <c r="J7" s="3"/>
      <c r="K7" s="6" t="s">
        <v>4</v>
      </c>
      <c r="L7" s="6" t="s">
        <v>1</v>
      </c>
      <c r="M7" s="6" t="s">
        <v>0</v>
      </c>
      <c r="N7" s="14" t="s">
        <v>6</v>
      </c>
      <c r="O7" s="3"/>
      <c r="P7" s="6" t="s">
        <v>4</v>
      </c>
      <c r="Q7" s="6" t="s">
        <v>1</v>
      </c>
      <c r="R7" s="6" t="s">
        <v>0</v>
      </c>
      <c r="S7" s="14" t="s">
        <v>6</v>
      </c>
      <c r="T7" s="3"/>
      <c r="U7" s="6" t="s">
        <v>4</v>
      </c>
      <c r="V7" s="6" t="s">
        <v>1</v>
      </c>
      <c r="W7" s="6" t="s">
        <v>0</v>
      </c>
      <c r="X7" s="14" t="s">
        <v>6</v>
      </c>
      <c r="Y7" s="11"/>
      <c r="Z7" s="6" t="s">
        <v>4</v>
      </c>
      <c r="AA7" s="6" t="s">
        <v>1</v>
      </c>
      <c r="AB7" s="6" t="s">
        <v>0</v>
      </c>
      <c r="AC7" s="14" t="s">
        <v>6</v>
      </c>
    </row>
    <row r="8" spans="1:29" ht="12" customHeight="1">
      <c r="A8" s="6">
        <v>1</v>
      </c>
      <c r="B8" s="7">
        <f>($B$5*A8*A8/(0.709*$C$3+1.57*C8))</f>
        <v>0.014318735334930255</v>
      </c>
      <c r="C8" s="8">
        <f>(0.8*A8)</f>
        <v>0.8</v>
      </c>
      <c r="D8" s="13" t="str">
        <f>ROUND(1000000000000*((0.00000000201)/B8),0)&amp;"pF"</f>
        <v>140376pF</v>
      </c>
      <c r="E8" s="3"/>
      <c r="F8" s="6">
        <v>1</v>
      </c>
      <c r="G8" s="7">
        <f>($G$5*F8*F8/(0.709*$H$3+1.57*H8))</f>
        <v>0.03149212647631645</v>
      </c>
      <c r="H8" s="8">
        <f>(0.8*F8)</f>
        <v>0.8</v>
      </c>
      <c r="I8" s="13" t="str">
        <f>ROUND(1000000000000*((0.00000000201)/G8),0)&amp;"pF"</f>
        <v>63825pF</v>
      </c>
      <c r="J8" s="13"/>
      <c r="K8" s="6">
        <v>1</v>
      </c>
      <c r="L8" s="7">
        <f>($L$5*K8*K8/(0.709*$M$3+1.57*M8))</f>
        <v>0.04016592640596528</v>
      </c>
      <c r="M8" s="8">
        <f>(0.8*K8)</f>
        <v>0.8</v>
      </c>
      <c r="N8" s="13" t="str">
        <f>ROUND(1000000000000*((0.00000000201)/L8),0)&amp;"pF"</f>
        <v>50042pF</v>
      </c>
      <c r="O8" s="13"/>
      <c r="P8" s="6">
        <v>1</v>
      </c>
      <c r="Q8" s="7">
        <f>($Q$5*P8*P8/(0.709*$R$3+1.57*R8))</f>
        <v>0.05757070449141846</v>
      </c>
      <c r="R8" s="8">
        <f>(0.8*P8)</f>
        <v>0.8</v>
      </c>
      <c r="S8" s="13" t="str">
        <f>ROUND(1000000000000*((0.00000000201)/Q8),0)&amp;"pF"</f>
        <v>34914pF</v>
      </c>
      <c r="T8" s="13"/>
      <c r="U8" s="6">
        <v>1</v>
      </c>
      <c r="V8" s="7">
        <f>($V$5*U8*U8/(0.709*$W$3+1.57*W8))</f>
        <v>0.08373868719644517</v>
      </c>
      <c r="W8" s="8">
        <f>(0.8*U8)</f>
        <v>0.8</v>
      </c>
      <c r="X8" s="13" t="str">
        <f>ROUND(1000000000000*((0.00000000201)/V8),0)&amp;"pF"</f>
        <v>24003pF</v>
      </c>
      <c r="Z8" s="6">
        <v>1</v>
      </c>
      <c r="AA8" s="7">
        <f>($AA$5*Z8*Z8/(0.709*$AB$3+1.57*AB8))</f>
        <v>0.1383317441018609</v>
      </c>
      <c r="AB8" s="8">
        <f>(0.8*Z8)</f>
        <v>0.8</v>
      </c>
      <c r="AC8" s="13" t="str">
        <f>ROUND(1000000000000*((0.00000000201)/AA8),0)&amp;"pF"</f>
        <v>14530pF</v>
      </c>
    </row>
    <row r="9" spans="1:29" ht="12" customHeight="1">
      <c r="A9" s="6">
        <v>2</v>
      </c>
      <c r="B9" s="7">
        <f aca="true" t="shared" si="0" ref="B9:B57">($B$5*A9*A9/(0.709*$C$3+1.57*C9))</f>
        <v>0.04848494545473939</v>
      </c>
      <c r="C9" s="8">
        <f aca="true" t="shared" si="1" ref="C9:C57">(0.8*A9)</f>
        <v>1.6</v>
      </c>
      <c r="D9" s="13" t="str">
        <f aca="true" t="shared" si="2" ref="D9:D57">ROUND(1000000000000*((0.00000000201)/B9),0)&amp;"pF"</f>
        <v>41456pF</v>
      </c>
      <c r="E9" s="3"/>
      <c r="F9" s="6">
        <v>2</v>
      </c>
      <c r="G9" s="7">
        <f aca="true" t="shared" si="3" ref="G9:G57">($G$5*F9*F9/(0.709*$H$3+1.57*H9))</f>
        <v>0.11454988267944204</v>
      </c>
      <c r="H9" s="8">
        <f aca="true" t="shared" si="4" ref="H9:H57">(0.8*F9)</f>
        <v>1.6</v>
      </c>
      <c r="I9" s="13" t="str">
        <f aca="true" t="shared" si="5" ref="I9:I57">ROUND(1000000000000*((0.00000000201)/G9),0)&amp;"pF"</f>
        <v>17547pF</v>
      </c>
      <c r="J9" s="3"/>
      <c r="K9" s="6">
        <v>2</v>
      </c>
      <c r="L9" s="7">
        <f aca="true" t="shared" si="6" ref="L9:L57">($L$5*K9*K9/(0.709*$M$3+1.57*M9))</f>
        <v>0.1485744644146849</v>
      </c>
      <c r="M9" s="8">
        <f aca="true" t="shared" si="7" ref="M9:M57">(0.8*K9)</f>
        <v>1.6</v>
      </c>
      <c r="N9" s="13" t="str">
        <f aca="true" t="shared" si="8" ref="N9:N57">ROUND(1000000000000*((0.00000000201)/L9),0)&amp;"pF"</f>
        <v>13529pF</v>
      </c>
      <c r="O9" s="3"/>
      <c r="P9" s="6">
        <v>2</v>
      </c>
      <c r="Q9" s="7">
        <f aca="true" t="shared" si="9" ref="Q9:Q57">($Q$5*P9*P9/(0.709*$R$3+1.57*R9))</f>
        <v>0.2173497460928029</v>
      </c>
      <c r="R9" s="8">
        <f aca="true" t="shared" si="10" ref="R9:R57">(0.8*P9)</f>
        <v>1.6</v>
      </c>
      <c r="S9" s="13" t="str">
        <f aca="true" t="shared" si="11" ref="S9:S57">ROUND(1000000000000*((0.00000000201)/Q9),0)&amp;"pF"</f>
        <v>9248pF</v>
      </c>
      <c r="T9" s="3"/>
      <c r="U9" s="6">
        <v>2</v>
      </c>
      <c r="V9" s="7">
        <f aca="true" t="shared" si="12" ref="V9:V57">($V$5*U9*U9/(0.709*$W$3+1.57*W9))</f>
        <v>0.32132741124772224</v>
      </c>
      <c r="W9" s="8">
        <f aca="true" t="shared" si="13" ref="W9:W57">(0.8*U9)</f>
        <v>1.6</v>
      </c>
      <c r="X9" s="13" t="str">
        <f aca="true" t="shared" si="14" ref="X9:X57">ROUND(1000000000000*((0.00000000201)/V9),0)&amp;"pF"</f>
        <v>6255pF</v>
      </c>
      <c r="Z9" s="6">
        <v>2</v>
      </c>
      <c r="AA9" s="7">
        <f aca="true" t="shared" si="15" ref="AA9:AA57">($AA$5*Z9*Z9/(0.709*$AB$3+1.57*AB9))</f>
        <v>0.5390261207503506</v>
      </c>
      <c r="AB9" s="8">
        <f aca="true" t="shared" si="16" ref="AB9:AB57">(0.8*Z9)</f>
        <v>1.6</v>
      </c>
      <c r="AC9" s="13" t="str">
        <f aca="true" t="shared" si="17" ref="AC9:AC57">ROUND(1000000000000*((0.00000000201)/AA9),0)&amp;"pF"</f>
        <v>3729pF</v>
      </c>
    </row>
    <row r="10" spans="1:29" ht="12" customHeight="1">
      <c r="A10" s="6">
        <v>3</v>
      </c>
      <c r="B10" s="7">
        <f t="shared" si="0"/>
        <v>0.09457646033936135</v>
      </c>
      <c r="C10" s="8">
        <f t="shared" si="1"/>
        <v>2.4000000000000004</v>
      </c>
      <c r="D10" s="13" t="str">
        <f t="shared" si="2"/>
        <v>21253pF</v>
      </c>
      <c r="E10" s="3"/>
      <c r="F10" s="6">
        <v>3</v>
      </c>
      <c r="G10" s="7">
        <f t="shared" si="3"/>
        <v>0.2363159834842698</v>
      </c>
      <c r="H10" s="8">
        <f t="shared" si="4"/>
        <v>2.4000000000000004</v>
      </c>
      <c r="I10" s="13" t="str">
        <f t="shared" si="5"/>
        <v>8506pF</v>
      </c>
      <c r="J10" s="3"/>
      <c r="K10" s="6">
        <v>3</v>
      </c>
      <c r="L10" s="7">
        <f t="shared" si="6"/>
        <v>0.3108987720092668</v>
      </c>
      <c r="M10" s="8">
        <f t="shared" si="7"/>
        <v>2.4000000000000004</v>
      </c>
      <c r="N10" s="13" t="str">
        <f t="shared" si="8"/>
        <v>6465pF</v>
      </c>
      <c r="O10" s="3"/>
      <c r="P10" s="6">
        <v>3</v>
      </c>
      <c r="Q10" s="7">
        <f t="shared" si="9"/>
        <v>0.4630322554463907</v>
      </c>
      <c r="R10" s="8">
        <f t="shared" si="10"/>
        <v>2.4000000000000004</v>
      </c>
      <c r="S10" s="13" t="str">
        <f t="shared" si="11"/>
        <v>4341pF</v>
      </c>
      <c r="T10" s="3"/>
      <c r="U10" s="6">
        <v>3</v>
      </c>
      <c r="V10" s="7">
        <f t="shared" si="12"/>
        <v>0.6947225049828586</v>
      </c>
      <c r="W10" s="8">
        <f t="shared" si="13"/>
        <v>2.4000000000000004</v>
      </c>
      <c r="X10" s="13" t="str">
        <f t="shared" si="14"/>
        <v>2893pF</v>
      </c>
      <c r="Z10" s="6">
        <v>3</v>
      </c>
      <c r="AA10" s="7">
        <f t="shared" si="15"/>
        <v>1.1822531819095294</v>
      </c>
      <c r="AB10" s="8">
        <f t="shared" si="16"/>
        <v>2.4000000000000004</v>
      </c>
      <c r="AC10" s="13" t="str">
        <f t="shared" si="17"/>
        <v>1700pF</v>
      </c>
    </row>
    <row r="11" spans="1:29" ht="12" customHeight="1">
      <c r="A11" s="6">
        <v>4</v>
      </c>
      <c r="B11" s="7">
        <f t="shared" si="0"/>
        <v>0.14839221899834973</v>
      </c>
      <c r="C11" s="8">
        <f t="shared" si="1"/>
        <v>3.2</v>
      </c>
      <c r="D11" s="13" t="str">
        <f t="shared" si="2"/>
        <v>13545pF</v>
      </c>
      <c r="E11" s="3"/>
      <c r="F11" s="6">
        <v>4</v>
      </c>
      <c r="G11" s="7">
        <f t="shared" si="3"/>
        <v>0.3878795636379151</v>
      </c>
      <c r="H11" s="8">
        <f t="shared" si="4"/>
        <v>3.2</v>
      </c>
      <c r="I11" s="13" t="str">
        <f t="shared" si="5"/>
        <v>5182pF</v>
      </c>
      <c r="J11" s="3"/>
      <c r="K11" s="6">
        <v>4</v>
      </c>
      <c r="L11" s="7">
        <f t="shared" si="6"/>
        <v>0.516560083318042</v>
      </c>
      <c r="M11" s="8">
        <f t="shared" si="7"/>
        <v>3.2</v>
      </c>
      <c r="N11" s="13" t="str">
        <f t="shared" si="8"/>
        <v>3891pF</v>
      </c>
      <c r="O11" s="3"/>
      <c r="P11" s="6">
        <v>4</v>
      </c>
      <c r="Q11" s="7">
        <f t="shared" si="9"/>
        <v>0.7816063228202996</v>
      </c>
      <c r="R11" s="8">
        <f t="shared" si="10"/>
        <v>3.2</v>
      </c>
      <c r="S11" s="13" t="str">
        <f t="shared" si="11"/>
        <v>2572pF</v>
      </c>
      <c r="T11" s="3"/>
      <c r="U11" s="6">
        <v>4</v>
      </c>
      <c r="V11" s="7">
        <f t="shared" si="12"/>
        <v>1.188595715317479</v>
      </c>
      <c r="W11" s="8">
        <f t="shared" si="13"/>
        <v>3.2</v>
      </c>
      <c r="X11" s="13" t="str">
        <f t="shared" si="14"/>
        <v>1691pF</v>
      </c>
      <c r="Z11" s="6">
        <v>4</v>
      </c>
      <c r="AA11" s="7">
        <f t="shared" si="15"/>
        <v>2.0501322577318897</v>
      </c>
      <c r="AB11" s="8">
        <f t="shared" si="16"/>
        <v>3.2</v>
      </c>
      <c r="AC11" s="13" t="str">
        <f t="shared" si="17"/>
        <v>980pF</v>
      </c>
    </row>
    <row r="12" spans="1:29" ht="12" customHeight="1">
      <c r="A12" s="6">
        <v>5</v>
      </c>
      <c r="B12" s="7">
        <f t="shared" si="0"/>
        <v>0.20749706827392236</v>
      </c>
      <c r="C12" s="8">
        <f t="shared" si="1"/>
        <v>4</v>
      </c>
      <c r="D12" s="13" t="str">
        <f t="shared" si="2"/>
        <v>9687pF</v>
      </c>
      <c r="E12" s="3"/>
      <c r="F12" s="6">
        <v>5</v>
      </c>
      <c r="G12" s="7">
        <f t="shared" si="3"/>
        <v>0.5628699409918112</v>
      </c>
      <c r="H12" s="8">
        <f t="shared" si="4"/>
        <v>4</v>
      </c>
      <c r="I12" s="13" t="str">
        <f t="shared" si="5"/>
        <v>3571pF</v>
      </c>
      <c r="J12" s="3"/>
      <c r="K12" s="6">
        <v>5</v>
      </c>
      <c r="L12" s="7">
        <f t="shared" si="6"/>
        <v>0.757577272730303</v>
      </c>
      <c r="M12" s="8">
        <f t="shared" si="7"/>
        <v>4</v>
      </c>
      <c r="N12" s="13" t="str">
        <f t="shared" si="8"/>
        <v>2653pF</v>
      </c>
      <c r="O12" s="3"/>
      <c r="P12" s="6">
        <v>5</v>
      </c>
      <c r="Q12" s="7">
        <f t="shared" si="9"/>
        <v>1.162561639374006</v>
      </c>
      <c r="R12" s="8">
        <f t="shared" si="10"/>
        <v>4</v>
      </c>
      <c r="S12" s="13" t="str">
        <f t="shared" si="11"/>
        <v>1729pF</v>
      </c>
      <c r="T12" s="3"/>
      <c r="U12" s="6">
        <v>5</v>
      </c>
      <c r="V12" s="7">
        <f t="shared" si="12"/>
        <v>1.7898419168662818</v>
      </c>
      <c r="W12" s="8">
        <f t="shared" si="13"/>
        <v>4</v>
      </c>
      <c r="X12" s="13" t="str">
        <f t="shared" si="14"/>
        <v>1123pF</v>
      </c>
      <c r="Z12" s="6">
        <v>5</v>
      </c>
      <c r="AA12" s="7">
        <f t="shared" si="15"/>
        <v>3.1264981846300945</v>
      </c>
      <c r="AB12" s="8">
        <f t="shared" si="16"/>
        <v>4</v>
      </c>
      <c r="AC12" s="13" t="str">
        <f t="shared" si="17"/>
        <v>643pF</v>
      </c>
    </row>
    <row r="13" spans="1:29" ht="12" customHeight="1">
      <c r="A13" s="6">
        <v>6</v>
      </c>
      <c r="B13" s="7">
        <f t="shared" si="0"/>
        <v>0.27038212768127534</v>
      </c>
      <c r="C13" s="8">
        <f t="shared" si="1"/>
        <v>4.800000000000001</v>
      </c>
      <c r="D13" s="13" t="str">
        <f t="shared" si="2"/>
        <v>7434pF</v>
      </c>
      <c r="E13" s="3"/>
      <c r="F13" s="6">
        <v>6</v>
      </c>
      <c r="G13" s="7">
        <f t="shared" si="3"/>
        <v>0.7566116827148908</v>
      </c>
      <c r="H13" s="8">
        <f t="shared" si="4"/>
        <v>4.800000000000001</v>
      </c>
      <c r="I13" s="13" t="str">
        <f t="shared" si="5"/>
        <v>2657pF</v>
      </c>
      <c r="J13" s="3"/>
      <c r="K13" s="6">
        <v>6</v>
      </c>
      <c r="L13" s="7">
        <f t="shared" si="6"/>
        <v>1.0278156492949568</v>
      </c>
      <c r="M13" s="8">
        <f t="shared" si="7"/>
        <v>4.800000000000001</v>
      </c>
      <c r="N13" s="13" t="str">
        <f t="shared" si="8"/>
        <v>1956pF</v>
      </c>
      <c r="O13" s="3"/>
      <c r="P13" s="6">
        <v>6</v>
      </c>
      <c r="Q13" s="7">
        <f t="shared" si="9"/>
        <v>1.597315886321564</v>
      </c>
      <c r="R13" s="8">
        <f t="shared" si="10"/>
        <v>4.800000000000001</v>
      </c>
      <c r="S13" s="13" t="str">
        <f t="shared" si="11"/>
        <v>1258pF</v>
      </c>
      <c r="T13" s="3"/>
      <c r="U13" s="6">
        <v>6</v>
      </c>
      <c r="V13" s="7">
        <f t="shared" si="12"/>
        <v>2.4871901760741344</v>
      </c>
      <c r="W13" s="8">
        <f t="shared" si="13"/>
        <v>4.800000000000001</v>
      </c>
      <c r="X13" s="13" t="str">
        <f t="shared" si="14"/>
        <v>808pF</v>
      </c>
      <c r="Z13" s="6">
        <v>6</v>
      </c>
      <c r="AA13" s="7">
        <f t="shared" si="15"/>
        <v>4.396700388111805</v>
      </c>
      <c r="AB13" s="8">
        <f t="shared" si="16"/>
        <v>4.800000000000001</v>
      </c>
      <c r="AC13" s="13" t="str">
        <f t="shared" si="17"/>
        <v>457pF</v>
      </c>
    </row>
    <row r="14" spans="1:29" ht="12" customHeight="1">
      <c r="A14" s="6">
        <v>7</v>
      </c>
      <c r="B14" s="7">
        <f t="shared" si="0"/>
        <v>0.33606261902789286</v>
      </c>
      <c r="C14" s="8">
        <f t="shared" si="1"/>
        <v>5.6000000000000005</v>
      </c>
      <c r="D14" s="13" t="str">
        <f t="shared" si="2"/>
        <v>5981pF</v>
      </c>
      <c r="E14" s="3"/>
      <c r="F14" s="6">
        <v>7</v>
      </c>
      <c r="G14" s="7">
        <f t="shared" si="3"/>
        <v>0.965595892256544</v>
      </c>
      <c r="H14" s="8">
        <f t="shared" si="4"/>
        <v>5.6000000000000005</v>
      </c>
      <c r="I14" s="13" t="str">
        <f t="shared" si="5"/>
        <v>2082pF</v>
      </c>
      <c r="J14" s="3"/>
      <c r="K14" s="6">
        <v>7</v>
      </c>
      <c r="L14" s="7">
        <f t="shared" si="6"/>
        <v>1.322482185274313</v>
      </c>
      <c r="M14" s="8">
        <f t="shared" si="7"/>
        <v>5.6000000000000005</v>
      </c>
      <c r="N14" s="13" t="str">
        <f t="shared" si="8"/>
        <v>1520pF</v>
      </c>
      <c r="O14" s="3"/>
      <c r="P14" s="6">
        <v>7</v>
      </c>
      <c r="Q14" s="7">
        <f t="shared" si="9"/>
        <v>2.0787920363719516</v>
      </c>
      <c r="R14" s="8">
        <f t="shared" si="10"/>
        <v>5.6000000000000005</v>
      </c>
      <c r="S14" s="13" t="str">
        <f t="shared" si="11"/>
        <v>967pF</v>
      </c>
      <c r="T14" s="3"/>
      <c r="U14" s="6">
        <v>7</v>
      </c>
      <c r="V14" s="7">
        <f t="shared" si="12"/>
        <v>3.2708937080234195</v>
      </c>
      <c r="W14" s="8">
        <f t="shared" si="13"/>
        <v>5.6000000000000005</v>
      </c>
      <c r="X14" s="13" t="str">
        <f t="shared" si="14"/>
        <v>615pF</v>
      </c>
      <c r="Z14" s="6">
        <v>7</v>
      </c>
      <c r="AA14" s="7">
        <f t="shared" si="15"/>
        <v>5.847429556622695</v>
      </c>
      <c r="AB14" s="8">
        <f t="shared" si="16"/>
        <v>5.6000000000000005</v>
      </c>
      <c r="AC14" s="13" t="str">
        <f t="shared" si="17"/>
        <v>344pF</v>
      </c>
    </row>
    <row r="15" spans="1:31" ht="12" customHeight="1">
      <c r="A15" s="6">
        <v>8</v>
      </c>
      <c r="B15" s="7">
        <f>($B$5*A15*A15/(0.709*$C$3+1.57*C15))</f>
        <v>0.40386849221535587</v>
      </c>
      <c r="C15" s="8">
        <f t="shared" si="1"/>
        <v>6.4</v>
      </c>
      <c r="D15" s="13" t="str">
        <f t="shared" si="2"/>
        <v>4977pF</v>
      </c>
      <c r="E15" s="3"/>
      <c r="F15" s="6">
        <v>8</v>
      </c>
      <c r="G15" s="7">
        <f t="shared" si="3"/>
        <v>1.1871377519867978</v>
      </c>
      <c r="H15" s="8">
        <f t="shared" si="4"/>
        <v>6.4</v>
      </c>
      <c r="I15" s="13" t="str">
        <f t="shared" si="5"/>
        <v>1693pF</v>
      </c>
      <c r="J15" s="3"/>
      <c r="K15" s="6">
        <v>8</v>
      </c>
      <c r="L15" s="7">
        <f t="shared" si="6"/>
        <v>1.6377777513686116</v>
      </c>
      <c r="M15" s="8">
        <f t="shared" si="7"/>
        <v>6.4</v>
      </c>
      <c r="N15" s="13" t="str">
        <f t="shared" si="8"/>
        <v>1227pF</v>
      </c>
      <c r="O15" s="3"/>
      <c r="P15" s="6">
        <v>8</v>
      </c>
      <c r="Q15" s="7">
        <f t="shared" si="9"/>
        <v>2.6011021921709396</v>
      </c>
      <c r="R15" s="8">
        <f t="shared" si="10"/>
        <v>6.4</v>
      </c>
      <c r="S15" s="13" t="str">
        <f t="shared" si="11"/>
        <v>773pF</v>
      </c>
      <c r="T15" s="3"/>
      <c r="U15" s="6">
        <v>8</v>
      </c>
      <c r="V15" s="7">
        <f t="shared" si="12"/>
        <v>4.132480666544336</v>
      </c>
      <c r="W15" s="8">
        <f t="shared" si="13"/>
        <v>6.4</v>
      </c>
      <c r="X15" s="13" t="str">
        <f t="shared" si="14"/>
        <v>486pF</v>
      </c>
      <c r="Z15" s="6">
        <v>8</v>
      </c>
      <c r="AA15" s="7">
        <f t="shared" si="15"/>
        <v>7.466567584873008</v>
      </c>
      <c r="AB15" s="8">
        <f t="shared" si="16"/>
        <v>6.4</v>
      </c>
      <c r="AC15" s="13" t="str">
        <f t="shared" si="17"/>
        <v>269pF</v>
      </c>
      <c r="AE15" s="16"/>
    </row>
    <row r="16" spans="1:29" ht="12" customHeight="1">
      <c r="A16" s="6">
        <v>9</v>
      </c>
      <c r="B16" s="7">
        <f t="shared" si="0"/>
        <v>0.473327996608868</v>
      </c>
      <c r="C16" s="8">
        <f t="shared" si="1"/>
        <v>7.2</v>
      </c>
      <c r="D16" s="13" t="str">
        <f t="shared" si="2"/>
        <v>4247pF</v>
      </c>
      <c r="E16" s="3"/>
      <c r="F16" s="6">
        <v>9</v>
      </c>
      <c r="G16" s="7">
        <f t="shared" si="3"/>
        <v>1.4191480166782307</v>
      </c>
      <c r="H16" s="8">
        <f t="shared" si="4"/>
        <v>7.2</v>
      </c>
      <c r="I16" s="13" t="str">
        <f t="shared" si="5"/>
        <v>1416pF</v>
      </c>
      <c r="J16" s="3"/>
      <c r="K16" s="6">
        <v>9</v>
      </c>
      <c r="L16" s="7">
        <f t="shared" si="6"/>
        <v>1.9706521911866617</v>
      </c>
      <c r="M16" s="8">
        <f t="shared" si="7"/>
        <v>7.2</v>
      </c>
      <c r="N16" s="13" t="str">
        <f t="shared" si="8"/>
        <v>1020pF</v>
      </c>
      <c r="O16" s="3"/>
      <c r="P16" s="6">
        <v>9</v>
      </c>
      <c r="Q16" s="7">
        <f t="shared" si="9"/>
        <v>3.15930789776588</v>
      </c>
      <c r="R16" s="8">
        <f t="shared" si="10"/>
        <v>7.2</v>
      </c>
      <c r="S16" s="13" t="str">
        <f t="shared" si="11"/>
        <v>636pF</v>
      </c>
      <c r="T16" s="3"/>
      <c r="U16" s="6">
        <v>9</v>
      </c>
      <c r="V16" s="7">
        <f t="shared" si="12"/>
        <v>5.06455228319896</v>
      </c>
      <c r="W16" s="8">
        <f t="shared" si="13"/>
        <v>7.2</v>
      </c>
      <c r="X16" s="13" t="str">
        <f t="shared" si="14"/>
        <v>397pF</v>
      </c>
      <c r="Z16" s="6">
        <v>9</v>
      </c>
      <c r="AA16" s="7">
        <f t="shared" si="15"/>
        <v>9.243057221760651</v>
      </c>
      <c r="AB16" s="8">
        <f t="shared" si="16"/>
        <v>7.2</v>
      </c>
      <c r="AC16" s="13" t="str">
        <f t="shared" si="17"/>
        <v>217pF</v>
      </c>
    </row>
    <row r="17" spans="1:29" ht="12" customHeight="1">
      <c r="A17" s="6">
        <v>10</v>
      </c>
      <c r="B17" s="7">
        <f t="shared" si="0"/>
        <v>0.544099376921878</v>
      </c>
      <c r="C17" s="8">
        <f t="shared" si="1"/>
        <v>8</v>
      </c>
      <c r="D17" s="13" t="str">
        <f t="shared" si="2"/>
        <v>3694pF</v>
      </c>
      <c r="E17" s="3"/>
      <c r="F17" s="6">
        <v>10</v>
      </c>
      <c r="G17" s="7">
        <f t="shared" si="3"/>
        <v>1.659976546191379</v>
      </c>
      <c r="H17" s="8">
        <f t="shared" si="4"/>
        <v>8</v>
      </c>
      <c r="I17" s="13" t="str">
        <f t="shared" si="5"/>
        <v>1211pF</v>
      </c>
      <c r="J17" s="3"/>
      <c r="K17" s="6">
        <v>10</v>
      </c>
      <c r="L17" s="7">
        <f t="shared" si="6"/>
        <v>2.3186284218492146</v>
      </c>
      <c r="M17" s="8">
        <f t="shared" si="7"/>
        <v>8</v>
      </c>
      <c r="N17" s="13" t="str">
        <f t="shared" si="8"/>
        <v>867pF</v>
      </c>
      <c r="O17" s="3"/>
      <c r="P17" s="6">
        <v>10</v>
      </c>
      <c r="Q17" s="7">
        <f t="shared" si="9"/>
        <v>3.7492361792078888</v>
      </c>
      <c r="R17" s="8">
        <f t="shared" si="10"/>
        <v>8</v>
      </c>
      <c r="S17" s="13" t="str">
        <f t="shared" si="11"/>
        <v>536pF</v>
      </c>
      <c r="T17" s="3"/>
      <c r="U17" s="6">
        <v>10</v>
      </c>
      <c r="V17" s="7">
        <f t="shared" si="12"/>
        <v>6.060618181842424</v>
      </c>
      <c r="W17" s="8">
        <f t="shared" si="13"/>
        <v>8</v>
      </c>
      <c r="X17" s="13" t="str">
        <f t="shared" si="14"/>
        <v>332pF</v>
      </c>
      <c r="Z17" s="6">
        <v>10</v>
      </c>
      <c r="AA17" s="9">
        <f t="shared" si="15"/>
        <v>11.166788468797332</v>
      </c>
      <c r="AB17" s="8">
        <f t="shared" si="16"/>
        <v>8</v>
      </c>
      <c r="AC17" s="13" t="str">
        <f t="shared" si="17"/>
        <v>180pF</v>
      </c>
    </row>
    <row r="18" spans="1:29" ht="12" customHeight="1">
      <c r="A18" s="6">
        <v>11</v>
      </c>
      <c r="B18" s="7">
        <f t="shared" si="0"/>
        <v>0.6159289822684734</v>
      </c>
      <c r="C18" s="8">
        <f t="shared" si="1"/>
        <v>8.8</v>
      </c>
      <c r="D18" s="13" t="str">
        <f t="shared" si="2"/>
        <v>3263pF</v>
      </c>
      <c r="E18" s="3"/>
      <c r="F18" s="6">
        <v>11</v>
      </c>
      <c r="G18" s="7">
        <f t="shared" si="3"/>
        <v>1.9083027037278235</v>
      </c>
      <c r="H18" s="8">
        <f t="shared" si="4"/>
        <v>8.8</v>
      </c>
      <c r="I18" s="13" t="str">
        <f t="shared" si="5"/>
        <v>1053pF</v>
      </c>
      <c r="J18" s="3"/>
      <c r="K18" s="6">
        <v>11</v>
      </c>
      <c r="L18" s="7">
        <f t="shared" si="6"/>
        <v>2.6796738834226344</v>
      </c>
      <c r="M18" s="8">
        <f t="shared" si="7"/>
        <v>8.8</v>
      </c>
      <c r="N18" s="13" t="str">
        <f t="shared" si="8"/>
        <v>750pF</v>
      </c>
      <c r="O18" s="3"/>
      <c r="P18" s="6">
        <v>11</v>
      </c>
      <c r="Q18" s="7">
        <f t="shared" si="9"/>
        <v>4.36733676128633</v>
      </c>
      <c r="R18" s="8">
        <f t="shared" si="10"/>
        <v>8.8</v>
      </c>
      <c r="S18" s="13" t="str">
        <f t="shared" si="11"/>
        <v>460pF</v>
      </c>
      <c r="T18" s="3"/>
      <c r="U18" s="6">
        <v>11</v>
      </c>
      <c r="V18" s="7">
        <f t="shared" si="12"/>
        <v>7.114961119148338</v>
      </c>
      <c r="W18" s="8">
        <f t="shared" si="13"/>
        <v>8.8</v>
      </c>
      <c r="X18" s="13" t="str">
        <f t="shared" si="14"/>
        <v>283pF</v>
      </c>
      <c r="Z18" s="6">
        <v>11</v>
      </c>
      <c r="AA18" s="7">
        <f t="shared" si="15"/>
        <v>13.228499270474112</v>
      </c>
      <c r="AB18" s="8">
        <f t="shared" si="16"/>
        <v>8.8</v>
      </c>
      <c r="AC18" s="13" t="str">
        <f t="shared" si="17"/>
        <v>152pF</v>
      </c>
    </row>
    <row r="19" spans="1:29" ht="12" customHeight="1">
      <c r="A19" s="6">
        <v>12</v>
      </c>
      <c r="B19" s="7">
        <f t="shared" si="0"/>
        <v>0.6886245936009033</v>
      </c>
      <c r="C19" s="8">
        <f t="shared" si="1"/>
        <v>9.600000000000001</v>
      </c>
      <c r="D19" s="13" t="str">
        <f t="shared" si="2"/>
        <v>2919pF</v>
      </c>
      <c r="E19" s="3"/>
      <c r="F19" s="6">
        <v>12</v>
      </c>
      <c r="G19" s="7">
        <f t="shared" si="3"/>
        <v>2.1630570214502027</v>
      </c>
      <c r="H19" s="8">
        <f t="shared" si="4"/>
        <v>9.600000000000001</v>
      </c>
      <c r="I19" s="13" t="str">
        <f t="shared" si="5"/>
        <v>929pF</v>
      </c>
      <c r="J19" s="3"/>
      <c r="K19" s="6">
        <v>12</v>
      </c>
      <c r="L19" s="7">
        <f t="shared" si="6"/>
        <v>3.0521051059878683</v>
      </c>
      <c r="M19" s="8">
        <f t="shared" si="7"/>
        <v>9.600000000000001</v>
      </c>
      <c r="N19" s="13" t="str">
        <f t="shared" si="8"/>
        <v>659pF</v>
      </c>
      <c r="O19" s="3"/>
      <c r="P19" s="6">
        <v>12</v>
      </c>
      <c r="Q19" s="7">
        <f t="shared" si="9"/>
        <v>5.010570094442216</v>
      </c>
      <c r="R19" s="8">
        <f t="shared" si="10"/>
        <v>9.600000000000001</v>
      </c>
      <c r="S19" s="13" t="str">
        <f t="shared" si="11"/>
        <v>401pF</v>
      </c>
      <c r="T19" s="3"/>
      <c r="U19" s="6">
        <v>12</v>
      </c>
      <c r="V19" s="15">
        <f t="shared" si="12"/>
        <v>8.222525194359655</v>
      </c>
      <c r="W19" s="8">
        <f t="shared" si="13"/>
        <v>9.600000000000001</v>
      </c>
      <c r="X19" s="13" t="str">
        <f t="shared" si="14"/>
        <v>244pF</v>
      </c>
      <c r="Z19" s="6">
        <v>12</v>
      </c>
      <c r="AA19" s="7">
        <f t="shared" si="15"/>
        <v>15.419688441940782</v>
      </c>
      <c r="AB19" s="8">
        <f t="shared" si="16"/>
        <v>9.600000000000001</v>
      </c>
      <c r="AC19" s="13" t="str">
        <f t="shared" si="17"/>
        <v>130pF</v>
      </c>
    </row>
    <row r="20" spans="1:29" ht="12" customHeight="1">
      <c r="A20" s="6">
        <v>13</v>
      </c>
      <c r="B20" s="7">
        <f t="shared" si="0"/>
        <v>0.7620378877121389</v>
      </c>
      <c r="C20" s="8">
        <f t="shared" si="1"/>
        <v>10.4</v>
      </c>
      <c r="D20" s="13" t="str">
        <f t="shared" si="2"/>
        <v>2638pF</v>
      </c>
      <c r="E20" s="3"/>
      <c r="F20" s="6">
        <v>13</v>
      </c>
      <c r="G20" s="7">
        <f t="shared" si="3"/>
        <v>2.4233641991423904</v>
      </c>
      <c r="H20" s="8">
        <f t="shared" si="4"/>
        <v>10.4</v>
      </c>
      <c r="I20" s="13" t="str">
        <f t="shared" si="5"/>
        <v>829pF</v>
      </c>
      <c r="J20" s="3"/>
      <c r="K20" s="6">
        <v>13</v>
      </c>
      <c r="L20" s="7">
        <f t="shared" si="6"/>
        <v>3.43451585028252</v>
      </c>
      <c r="M20" s="8">
        <f t="shared" si="7"/>
        <v>10.4</v>
      </c>
      <c r="N20" s="13" t="str">
        <f t="shared" si="8"/>
        <v>585pF</v>
      </c>
      <c r="O20" s="3"/>
      <c r="P20" s="6">
        <v>13</v>
      </c>
      <c r="Q20" s="7">
        <f t="shared" si="9"/>
        <v>5.676318704765658</v>
      </c>
      <c r="R20" s="8">
        <f t="shared" si="10"/>
        <v>10.4</v>
      </c>
      <c r="S20" s="13" t="str">
        <f t="shared" si="11"/>
        <v>354pF</v>
      </c>
      <c r="T20" s="3"/>
      <c r="U20" s="6">
        <v>13</v>
      </c>
      <c r="V20" s="15">
        <f t="shared" si="12"/>
        <v>9.378822910886067</v>
      </c>
      <c r="W20" s="8">
        <f t="shared" si="13"/>
        <v>10.4</v>
      </c>
      <c r="X20" s="13" t="str">
        <f t="shared" si="14"/>
        <v>214pF</v>
      </c>
      <c r="Z20" s="6">
        <v>13</v>
      </c>
      <c r="AA20" s="7">
        <f t="shared" si="15"/>
        <v>17.732539110152167</v>
      </c>
      <c r="AB20" s="8">
        <f t="shared" si="16"/>
        <v>10.4</v>
      </c>
      <c r="AC20" s="13" t="str">
        <f t="shared" si="17"/>
        <v>113pF</v>
      </c>
    </row>
    <row r="21" spans="1:29" ht="12" customHeight="1">
      <c r="A21" s="6">
        <v>14</v>
      </c>
      <c r="B21" s="7">
        <f t="shared" si="0"/>
        <v>0.8360525836978745</v>
      </c>
      <c r="C21" s="8">
        <f t="shared" si="1"/>
        <v>11.200000000000001</v>
      </c>
      <c r="D21" s="13" t="str">
        <f t="shared" si="2"/>
        <v>2404pF</v>
      </c>
      <c r="E21" s="3"/>
      <c r="F21" s="6">
        <v>14</v>
      </c>
      <c r="G21" s="7">
        <f t="shared" si="3"/>
        <v>2.688500952223143</v>
      </c>
      <c r="H21" s="8">
        <f t="shared" si="4"/>
        <v>11.200000000000001</v>
      </c>
      <c r="I21" s="13" t="str">
        <f t="shared" si="5"/>
        <v>748pF</v>
      </c>
      <c r="J21" s="3"/>
      <c r="K21" s="6">
        <v>14</v>
      </c>
      <c r="L21" s="7">
        <f t="shared" si="6"/>
        <v>3.8257222969552345</v>
      </c>
      <c r="M21" s="8">
        <f t="shared" si="7"/>
        <v>11.200000000000001</v>
      </c>
      <c r="N21" s="13" t="str">
        <f t="shared" si="8"/>
        <v>525pF</v>
      </c>
      <c r="O21" s="3"/>
      <c r="P21" s="6">
        <v>14</v>
      </c>
      <c r="Q21" s="7">
        <f t="shared" si="9"/>
        <v>6.362316389554244</v>
      </c>
      <c r="R21" s="8">
        <f t="shared" si="10"/>
        <v>11.200000000000001</v>
      </c>
      <c r="S21" s="13" t="str">
        <f t="shared" si="11"/>
        <v>316pF</v>
      </c>
      <c r="T21" s="3"/>
      <c r="U21" s="6">
        <v>14</v>
      </c>
      <c r="V21" s="7">
        <f t="shared" si="12"/>
        <v>10.579857482194504</v>
      </c>
      <c r="W21" s="8">
        <f t="shared" si="13"/>
        <v>11.200000000000001</v>
      </c>
      <c r="X21" s="13" t="str">
        <f t="shared" si="14"/>
        <v>190pF</v>
      </c>
      <c r="Z21" s="6">
        <v>14</v>
      </c>
      <c r="AA21" s="7">
        <f t="shared" si="15"/>
        <v>20.159851216685272</v>
      </c>
      <c r="AB21" s="8">
        <f t="shared" si="16"/>
        <v>11.200000000000001</v>
      </c>
      <c r="AC21" s="13" t="str">
        <f t="shared" si="17"/>
        <v>100pF</v>
      </c>
    </row>
    <row r="22" spans="1:29" ht="12" customHeight="1">
      <c r="A22" s="6">
        <v>15</v>
      </c>
      <c r="B22" s="7">
        <f t="shared" si="0"/>
        <v>0.9105762336851045</v>
      </c>
      <c r="C22" s="8">
        <f t="shared" si="1"/>
        <v>12</v>
      </c>
      <c r="D22" s="13" t="str">
        <f t="shared" si="2"/>
        <v>2207pF</v>
      </c>
      <c r="E22" s="3"/>
      <c r="F22" s="6">
        <v>15</v>
      </c>
      <c r="G22" s="7">
        <f t="shared" si="3"/>
        <v>2.9578643837913177</v>
      </c>
      <c r="H22" s="8">
        <f t="shared" si="4"/>
        <v>12</v>
      </c>
      <c r="I22" s="13" t="str">
        <f t="shared" si="5"/>
        <v>680pF</v>
      </c>
      <c r="J22" s="3"/>
      <c r="K22" s="6">
        <v>15</v>
      </c>
      <c r="L22" s="7">
        <f t="shared" si="6"/>
        <v>4.224720745019928</v>
      </c>
      <c r="M22" s="8">
        <f t="shared" si="7"/>
        <v>12</v>
      </c>
      <c r="N22" s="13" t="str">
        <f t="shared" si="8"/>
        <v>476pF</v>
      </c>
      <c r="O22" s="3"/>
      <c r="P22" s="6">
        <v>15</v>
      </c>
      <c r="Q22" s="15">
        <f t="shared" si="9"/>
        <v>7.066591203377797</v>
      </c>
      <c r="R22" s="8">
        <f t="shared" si="10"/>
        <v>12</v>
      </c>
      <c r="S22" s="13" t="str">
        <f t="shared" si="11"/>
        <v>284pF</v>
      </c>
      <c r="T22" s="3"/>
      <c r="U22" s="6">
        <v>15</v>
      </c>
      <c r="V22" s="9">
        <f t="shared" si="12"/>
        <v>11.82205754242017</v>
      </c>
      <c r="W22" s="8">
        <f t="shared" si="13"/>
        <v>12</v>
      </c>
      <c r="X22" s="13" t="str">
        <f t="shared" si="14"/>
        <v>170pF</v>
      </c>
      <c r="Z22" s="6">
        <v>15</v>
      </c>
      <c r="AA22" s="7">
        <f t="shared" si="15"/>
        <v>22.694981855115817</v>
      </c>
      <c r="AB22" s="8">
        <f t="shared" si="16"/>
        <v>12</v>
      </c>
      <c r="AC22" s="13" t="str">
        <f t="shared" si="17"/>
        <v>89pF</v>
      </c>
    </row>
    <row r="23" spans="1:29" ht="12" customHeight="1">
      <c r="A23" s="6">
        <v>16</v>
      </c>
      <c r="B23" s="7">
        <f t="shared" si="0"/>
        <v>0.9855344144094061</v>
      </c>
      <c r="C23" s="8">
        <f t="shared" si="1"/>
        <v>12.8</v>
      </c>
      <c r="D23" s="13" t="str">
        <f t="shared" si="2"/>
        <v>2040pF</v>
      </c>
      <c r="E23" s="3"/>
      <c r="F23" s="6">
        <v>16</v>
      </c>
      <c r="G23" s="7">
        <f t="shared" si="3"/>
        <v>3.230947937722847</v>
      </c>
      <c r="H23" s="8">
        <f t="shared" si="4"/>
        <v>12.8</v>
      </c>
      <c r="I23" s="13" t="str">
        <f t="shared" si="5"/>
        <v>622pF</v>
      </c>
      <c r="J23" s="3"/>
      <c r="K23" s="6">
        <v>16</v>
      </c>
      <c r="L23" s="7">
        <f t="shared" si="6"/>
        <v>4.630654610824918</v>
      </c>
      <c r="M23" s="8">
        <f t="shared" si="7"/>
        <v>12.8</v>
      </c>
      <c r="N23" s="13" t="str">
        <f t="shared" si="8"/>
        <v>434pF</v>
      </c>
      <c r="O23" s="3"/>
      <c r="P23" s="6">
        <v>16</v>
      </c>
      <c r="Q23" s="7">
        <f t="shared" si="9"/>
        <v>7.787419199550524</v>
      </c>
      <c r="R23" s="8">
        <f t="shared" si="10"/>
        <v>12.8</v>
      </c>
      <c r="S23" s="13" t="str">
        <f t="shared" si="11"/>
        <v>258pF</v>
      </c>
      <c r="T23" s="3"/>
      <c r="U23" s="6">
        <v>16</v>
      </c>
      <c r="V23" s="7">
        <f t="shared" si="12"/>
        <v>13.102222010948893</v>
      </c>
      <c r="W23" s="8">
        <f t="shared" si="13"/>
        <v>12.8</v>
      </c>
      <c r="X23" s="13" t="str">
        <f t="shared" si="14"/>
        <v>153pF</v>
      </c>
      <c r="Z23" s="6">
        <v>16</v>
      </c>
      <c r="AA23" s="7">
        <f t="shared" si="15"/>
        <v>25.331792402150256</v>
      </c>
      <c r="AB23" s="8">
        <f t="shared" si="16"/>
        <v>12.8</v>
      </c>
      <c r="AC23" s="13" t="str">
        <f t="shared" si="17"/>
        <v>79pF</v>
      </c>
    </row>
    <row r="24" spans="1:29" ht="12" customHeight="1">
      <c r="A24" s="6">
        <v>17</v>
      </c>
      <c r="B24" s="7">
        <f t="shared" si="0"/>
        <v>1.06086653854776</v>
      </c>
      <c r="C24" s="8">
        <f t="shared" si="1"/>
        <v>13.600000000000001</v>
      </c>
      <c r="D24" s="13" t="str">
        <f t="shared" si="2"/>
        <v>1895pF</v>
      </c>
      <c r="E24" s="3"/>
      <c r="F24" s="6">
        <v>17</v>
      </c>
      <c r="G24" s="7">
        <f t="shared" si="3"/>
        <v>3.5073228942640897</v>
      </c>
      <c r="H24" s="8">
        <f t="shared" si="4"/>
        <v>13.600000000000001</v>
      </c>
      <c r="I24" s="13" t="str">
        <f t="shared" si="5"/>
        <v>573pF</v>
      </c>
      <c r="J24" s="3"/>
      <c r="K24" s="6">
        <v>17</v>
      </c>
      <c r="L24" s="7">
        <f t="shared" si="6"/>
        <v>5.042788426227533</v>
      </c>
      <c r="M24" s="8">
        <f t="shared" si="7"/>
        <v>13.600000000000001</v>
      </c>
      <c r="N24" s="13" t="str">
        <f t="shared" si="8"/>
        <v>399pF</v>
      </c>
      <c r="O24" s="3"/>
      <c r="P24" s="6">
        <v>17</v>
      </c>
      <c r="Q24" s="15">
        <f t="shared" si="9"/>
        <v>8.523286632050402</v>
      </c>
      <c r="R24" s="8">
        <f t="shared" si="10"/>
        <v>13.600000000000001</v>
      </c>
      <c r="S24" s="13" t="str">
        <f t="shared" si="11"/>
        <v>236pF</v>
      </c>
      <c r="T24" s="3"/>
      <c r="U24" s="6">
        <v>17</v>
      </c>
      <c r="V24" s="7">
        <f t="shared" si="12"/>
        <v>14.417473315152616</v>
      </c>
      <c r="W24" s="8">
        <f t="shared" si="13"/>
        <v>13.600000000000001</v>
      </c>
      <c r="X24" s="13" t="str">
        <f t="shared" si="14"/>
        <v>139pF</v>
      </c>
      <c r="Z24" s="6">
        <v>17</v>
      </c>
      <c r="AA24" s="7">
        <f t="shared" si="15"/>
        <v>28.06460155678738</v>
      </c>
      <c r="AB24" s="8">
        <f t="shared" si="16"/>
        <v>13.600000000000001</v>
      </c>
      <c r="AC24" s="13" t="str">
        <f t="shared" si="17"/>
        <v>72pF</v>
      </c>
    </row>
    <row r="25" spans="1:29" ht="12" customHeight="1">
      <c r="A25" s="6">
        <v>18</v>
      </c>
      <c r="B25" s="7">
        <f t="shared" si="0"/>
        <v>1.1365227822393411</v>
      </c>
      <c r="C25" s="8">
        <f t="shared" si="1"/>
        <v>14.4</v>
      </c>
      <c r="D25" s="13" t="str">
        <f t="shared" si="2"/>
        <v>1769pF</v>
      </c>
      <c r="E25" s="3"/>
      <c r="F25" s="6">
        <v>18</v>
      </c>
      <c r="G25" s="7">
        <f t="shared" si="3"/>
        <v>3.786623972870944</v>
      </c>
      <c r="H25" s="8">
        <f t="shared" si="4"/>
        <v>14.4</v>
      </c>
      <c r="I25" s="13" t="str">
        <f t="shared" si="5"/>
        <v>531pF</v>
      </c>
      <c r="J25" s="3"/>
      <c r="K25" s="6">
        <v>18</v>
      </c>
      <c r="L25" s="7">
        <f t="shared" si="6"/>
        <v>5.460487163227237</v>
      </c>
      <c r="M25" s="8">
        <f t="shared" si="7"/>
        <v>14.4</v>
      </c>
      <c r="N25" s="13" t="str">
        <f t="shared" si="8"/>
        <v>368pF</v>
      </c>
      <c r="O25" s="3"/>
      <c r="P25" s="6">
        <v>18</v>
      </c>
      <c r="Q25" s="7">
        <f t="shared" si="9"/>
        <v>9.272858866019194</v>
      </c>
      <c r="R25" s="8">
        <f t="shared" si="10"/>
        <v>14.4</v>
      </c>
      <c r="S25" s="13" t="str">
        <f t="shared" si="11"/>
        <v>217pF</v>
      </c>
      <c r="T25" s="3"/>
      <c r="U25" s="6">
        <v>18</v>
      </c>
      <c r="V25" s="7">
        <f t="shared" si="12"/>
        <v>15.765217529493293</v>
      </c>
      <c r="W25" s="8">
        <f t="shared" si="13"/>
        <v>14.4</v>
      </c>
      <c r="X25" s="13" t="str">
        <f t="shared" si="14"/>
        <v>127pF</v>
      </c>
      <c r="Z25" s="6">
        <v>18</v>
      </c>
      <c r="AA25" s="7">
        <f t="shared" si="15"/>
        <v>30.888143531342173</v>
      </c>
      <c r="AB25" s="8">
        <f t="shared" si="16"/>
        <v>14.4</v>
      </c>
      <c r="AC25" s="13" t="str">
        <f t="shared" si="17"/>
        <v>65pF</v>
      </c>
    </row>
    <row r="26" spans="1:29" ht="12" customHeight="1">
      <c r="A26" s="6">
        <v>19</v>
      </c>
      <c r="B26" s="7">
        <f t="shared" si="0"/>
        <v>1.212461796537894</v>
      </c>
      <c r="C26" s="8">
        <f t="shared" si="1"/>
        <v>15.200000000000001</v>
      </c>
      <c r="D26" s="13" t="str">
        <f t="shared" si="2"/>
        <v>1658pF</v>
      </c>
      <c r="E26" s="3"/>
      <c r="F26" s="6">
        <v>19</v>
      </c>
      <c r="G26" s="7">
        <f t="shared" si="3"/>
        <v>4.068538016648857</v>
      </c>
      <c r="H26" s="8">
        <f t="shared" si="4"/>
        <v>15.200000000000001</v>
      </c>
      <c r="I26" s="13" t="str">
        <f t="shared" si="5"/>
        <v>494pF</v>
      </c>
      <c r="J26" s="3"/>
      <c r="K26" s="6">
        <v>19</v>
      </c>
      <c r="L26" s="15">
        <f t="shared" si="6"/>
        <v>5.883199654108276</v>
      </c>
      <c r="M26" s="8">
        <f t="shared" si="7"/>
        <v>15.200000000000001</v>
      </c>
      <c r="N26" s="13" t="str">
        <f t="shared" si="8"/>
        <v>342pF</v>
      </c>
      <c r="O26" s="3"/>
      <c r="P26" s="6">
        <v>19</v>
      </c>
      <c r="Q26" s="7">
        <f t="shared" si="9"/>
        <v>10.034954647638273</v>
      </c>
      <c r="R26" s="8">
        <f t="shared" si="10"/>
        <v>15.200000000000001</v>
      </c>
      <c r="S26" s="13" t="str">
        <f t="shared" si="11"/>
        <v>200pF</v>
      </c>
      <c r="T26" s="3"/>
      <c r="U26" s="6">
        <v>19</v>
      </c>
      <c r="V26" s="7">
        <f t="shared" si="12"/>
        <v>17.143110266612688</v>
      </c>
      <c r="W26" s="8">
        <f t="shared" si="13"/>
        <v>15.200000000000001</v>
      </c>
      <c r="X26" s="13" t="str">
        <f t="shared" si="14"/>
        <v>117pF</v>
      </c>
      <c r="Z26" s="6">
        <v>19</v>
      </c>
      <c r="AA26" s="7">
        <f t="shared" si="15"/>
        <v>33.79753074678632</v>
      </c>
      <c r="AB26" s="8">
        <f t="shared" si="16"/>
        <v>15.200000000000001</v>
      </c>
      <c r="AC26" s="13" t="str">
        <f t="shared" si="17"/>
        <v>59pF</v>
      </c>
    </row>
    <row r="27" spans="1:29" ht="12" customHeight="1">
      <c r="A27" s="6">
        <v>20</v>
      </c>
      <c r="B27" s="7">
        <f t="shared" si="0"/>
        <v>1.2886489789607274</v>
      </c>
      <c r="C27" s="8">
        <f t="shared" si="1"/>
        <v>16</v>
      </c>
      <c r="D27" s="13" t="str">
        <f t="shared" si="2"/>
        <v>1560pF</v>
      </c>
      <c r="E27" s="3"/>
      <c r="F27" s="6">
        <v>20</v>
      </c>
      <c r="G27" s="7">
        <f t="shared" si="3"/>
        <v>4.352795015375024</v>
      </c>
      <c r="H27" s="8">
        <f t="shared" si="4"/>
        <v>16</v>
      </c>
      <c r="I27" s="13" t="str">
        <f t="shared" si="5"/>
        <v>462pF</v>
      </c>
      <c r="J27" s="3"/>
      <c r="K27" s="6">
        <v>20</v>
      </c>
      <c r="L27" s="7">
        <f t="shared" si="6"/>
        <v>6.310445190864937</v>
      </c>
      <c r="M27" s="8">
        <f t="shared" si="7"/>
        <v>16</v>
      </c>
      <c r="N27" s="13" t="str">
        <f t="shared" si="8"/>
        <v>319pF</v>
      </c>
      <c r="O27" s="3"/>
      <c r="P27" s="6">
        <v>20</v>
      </c>
      <c r="Q27" s="7">
        <f t="shared" si="9"/>
        <v>10.808524685625375</v>
      </c>
      <c r="R27" s="8">
        <f t="shared" si="10"/>
        <v>16</v>
      </c>
      <c r="S27" s="13" t="str">
        <f t="shared" si="11"/>
        <v>186pF</v>
      </c>
      <c r="T27" s="3"/>
      <c r="U27" s="6">
        <v>20</v>
      </c>
      <c r="V27" s="7">
        <f t="shared" si="12"/>
        <v>18.549027374793717</v>
      </c>
      <c r="W27" s="8">
        <f t="shared" si="13"/>
        <v>16</v>
      </c>
      <c r="X27" s="13" t="str">
        <f t="shared" si="14"/>
        <v>108pF</v>
      </c>
      <c r="Z27" s="6">
        <v>20</v>
      </c>
      <c r="AA27" s="7">
        <f t="shared" si="15"/>
        <v>36.78822047623732</v>
      </c>
      <c r="AB27" s="8">
        <f t="shared" si="16"/>
        <v>16</v>
      </c>
      <c r="AC27" s="13" t="str">
        <f t="shared" si="17"/>
        <v>55pF</v>
      </c>
    </row>
    <row r="28" spans="1:29" ht="12" customHeight="1">
      <c r="A28" s="6">
        <v>21</v>
      </c>
      <c r="B28" s="7">
        <f t="shared" si="0"/>
        <v>1.365055151478251</v>
      </c>
      <c r="C28" s="8">
        <f t="shared" si="1"/>
        <v>16.8</v>
      </c>
      <c r="D28" s="13" t="str">
        <f t="shared" si="2"/>
        <v>1472pF</v>
      </c>
      <c r="E28" s="3"/>
      <c r="F28" s="6">
        <v>21</v>
      </c>
      <c r="G28" s="7">
        <f t="shared" si="3"/>
        <v>4.639160922012194</v>
      </c>
      <c r="H28" s="8">
        <f t="shared" si="4"/>
        <v>16.8</v>
      </c>
      <c r="I28" s="13" t="str">
        <f t="shared" si="5"/>
        <v>433pF</v>
      </c>
      <c r="J28" s="3"/>
      <c r="K28" s="6">
        <v>21</v>
      </c>
      <c r="L28" s="7">
        <f t="shared" si="6"/>
        <v>6.741802614683246</v>
      </c>
      <c r="M28" s="8">
        <f t="shared" si="7"/>
        <v>16.8</v>
      </c>
      <c r="N28" s="13" t="str">
        <f t="shared" si="8"/>
        <v>298pF</v>
      </c>
      <c r="O28" s="3"/>
      <c r="P28" s="6">
        <v>21</v>
      </c>
      <c r="Q28" s="7">
        <f t="shared" si="9"/>
        <v>11.592633724334682</v>
      </c>
      <c r="R28" s="8">
        <f t="shared" si="10"/>
        <v>16.8</v>
      </c>
      <c r="S28" s="13" t="str">
        <f t="shared" si="11"/>
        <v>173pF</v>
      </c>
      <c r="T28" s="3"/>
      <c r="U28" s="6">
        <v>21</v>
      </c>
      <c r="V28" s="7">
        <f t="shared" si="12"/>
        <v>19.98103966976715</v>
      </c>
      <c r="W28" s="8">
        <f t="shared" si="13"/>
        <v>16.8</v>
      </c>
      <c r="X28" s="13" t="str">
        <f t="shared" si="14"/>
        <v>101pF</v>
      </c>
      <c r="Z28" s="6">
        <v>21</v>
      </c>
      <c r="AA28" s="7">
        <f t="shared" si="15"/>
        <v>39.855984957550305</v>
      </c>
      <c r="AB28" s="8">
        <f t="shared" si="16"/>
        <v>16.8</v>
      </c>
      <c r="AC28" s="13" t="str">
        <f t="shared" si="17"/>
        <v>50pF</v>
      </c>
    </row>
    <row r="29" spans="1:29" ht="12" customHeight="1">
      <c r="A29" s="6">
        <v>22</v>
      </c>
      <c r="B29" s="7">
        <f t="shared" si="0"/>
        <v>1.4416555376468905</v>
      </c>
      <c r="C29" s="8">
        <f t="shared" si="1"/>
        <v>17.6</v>
      </c>
      <c r="D29" s="13" t="str">
        <f t="shared" si="2"/>
        <v>1394pF</v>
      </c>
      <c r="E29" s="3"/>
      <c r="F29" s="6">
        <v>22</v>
      </c>
      <c r="G29" s="7">
        <f t="shared" si="3"/>
        <v>4.927431858147787</v>
      </c>
      <c r="H29" s="8">
        <f t="shared" si="4"/>
        <v>17.6</v>
      </c>
      <c r="I29" s="13" t="str">
        <f t="shared" si="5"/>
        <v>408pF</v>
      </c>
      <c r="J29" s="3"/>
      <c r="K29" s="6">
        <v>22</v>
      </c>
      <c r="L29" s="15">
        <f t="shared" si="6"/>
        <v>7.176901371883677</v>
      </c>
      <c r="M29" s="8">
        <f t="shared" si="7"/>
        <v>17.6</v>
      </c>
      <c r="N29" s="13" t="str">
        <f t="shared" si="8"/>
        <v>280pF</v>
      </c>
      <c r="O29" s="3"/>
      <c r="P29" s="6">
        <v>22</v>
      </c>
      <c r="Q29" s="9">
        <f t="shared" si="9"/>
        <v>12.386445461965138</v>
      </c>
      <c r="R29" s="8">
        <f t="shared" si="10"/>
        <v>17.6</v>
      </c>
      <c r="S29" s="13" t="str">
        <f t="shared" si="11"/>
        <v>162pF</v>
      </c>
      <c r="T29" s="3"/>
      <c r="U29" s="6">
        <v>22</v>
      </c>
      <c r="V29" s="7">
        <f t="shared" si="12"/>
        <v>21.437391067381075</v>
      </c>
      <c r="W29" s="8">
        <f t="shared" si="13"/>
        <v>17.6</v>
      </c>
      <c r="X29" s="13" t="str">
        <f t="shared" si="14"/>
        <v>94pF</v>
      </c>
      <c r="Z29" s="6">
        <v>22</v>
      </c>
      <c r="AA29" s="7">
        <f t="shared" si="15"/>
        <v>42.996884561263734</v>
      </c>
      <c r="AB29" s="8">
        <f t="shared" si="16"/>
        <v>17.6</v>
      </c>
      <c r="AC29" s="13" t="str">
        <f t="shared" si="17"/>
        <v>47pF</v>
      </c>
    </row>
    <row r="30" spans="1:29" ht="12" customHeight="1">
      <c r="A30" s="6">
        <v>23</v>
      </c>
      <c r="B30" s="7">
        <f t="shared" si="0"/>
        <v>1.5184289627838516</v>
      </c>
      <c r="C30" s="8">
        <f t="shared" si="1"/>
        <v>18.400000000000002</v>
      </c>
      <c r="D30" s="13" t="str">
        <f t="shared" si="2"/>
        <v>1324pF</v>
      </c>
      <c r="E30" s="3"/>
      <c r="F30" s="6">
        <v>23</v>
      </c>
      <c r="G30" s="15">
        <f t="shared" si="3"/>
        <v>5.217429404832959</v>
      </c>
      <c r="H30" s="8">
        <f t="shared" si="4"/>
        <v>18.400000000000002</v>
      </c>
      <c r="I30" s="13" t="str">
        <f t="shared" si="5"/>
        <v>385pF</v>
      </c>
      <c r="J30" s="3"/>
      <c r="K30" s="6">
        <v>23</v>
      </c>
      <c r="L30" s="7">
        <f t="shared" si="6"/>
        <v>7.615414134886967</v>
      </c>
      <c r="M30" s="8">
        <f t="shared" si="7"/>
        <v>18.400000000000002</v>
      </c>
      <c r="N30" s="13" t="str">
        <f t="shared" si="8"/>
        <v>264pF</v>
      </c>
      <c r="O30" s="3"/>
      <c r="P30" s="6">
        <v>23</v>
      </c>
      <c r="Q30" s="7">
        <f t="shared" si="9"/>
        <v>13.18920980066006</v>
      </c>
      <c r="R30" s="8">
        <f t="shared" si="10"/>
        <v>18.400000000000002</v>
      </c>
      <c r="S30" s="13" t="str">
        <f t="shared" si="11"/>
        <v>152pF</v>
      </c>
      <c r="T30" s="3"/>
      <c r="U30" s="6">
        <v>23</v>
      </c>
      <c r="V30" s="7">
        <f t="shared" si="12"/>
        <v>22.916479594837334</v>
      </c>
      <c r="W30" s="8">
        <f t="shared" si="13"/>
        <v>18.400000000000002</v>
      </c>
      <c r="X30" s="13" t="str">
        <f t="shared" si="14"/>
        <v>88pF</v>
      </c>
      <c r="Z30" s="6">
        <v>23</v>
      </c>
      <c r="AA30" s="7">
        <f t="shared" si="15"/>
        <v>46.207243655600784</v>
      </c>
      <c r="AB30" s="8">
        <f t="shared" si="16"/>
        <v>18.400000000000002</v>
      </c>
      <c r="AC30" s="13" t="str">
        <f t="shared" si="17"/>
        <v>43pF</v>
      </c>
    </row>
    <row r="31" spans="1:29" ht="12" customHeight="1">
      <c r="A31" s="6">
        <v>24</v>
      </c>
      <c r="B31" s="7">
        <f t="shared" si="0"/>
        <v>1.5953572224321129</v>
      </c>
      <c r="C31" s="8">
        <f t="shared" si="1"/>
        <v>19.200000000000003</v>
      </c>
      <c r="D31" s="13" t="str">
        <f t="shared" si="2"/>
        <v>1260pF</v>
      </c>
      <c r="E31" s="3"/>
      <c r="F31" s="6">
        <v>24</v>
      </c>
      <c r="G31" s="7">
        <f t="shared" si="3"/>
        <v>5.508996748807227</v>
      </c>
      <c r="H31" s="8">
        <f t="shared" si="4"/>
        <v>19.200000000000003</v>
      </c>
      <c r="I31" s="13" t="str">
        <f t="shared" si="5"/>
        <v>365pF</v>
      </c>
      <c r="J31" s="3"/>
      <c r="K31" s="6">
        <v>24</v>
      </c>
      <c r="L31" s="15">
        <f t="shared" si="6"/>
        <v>8.057050677768894</v>
      </c>
      <c r="M31" s="8">
        <f t="shared" si="7"/>
        <v>19.200000000000003</v>
      </c>
      <c r="N31" s="13" t="str">
        <f t="shared" si="8"/>
        <v>249pF</v>
      </c>
      <c r="O31" s="3"/>
      <c r="P31" s="6">
        <v>24</v>
      </c>
      <c r="Q31" s="7">
        <f t="shared" si="9"/>
        <v>14.00025201842547</v>
      </c>
      <c r="R31" s="8">
        <f t="shared" si="10"/>
        <v>19.200000000000003</v>
      </c>
      <c r="S31" s="13" t="str">
        <f t="shared" si="11"/>
        <v>144pF</v>
      </c>
      <c r="T31" s="3"/>
      <c r="U31" s="6">
        <v>24</v>
      </c>
      <c r="V31" s="7">
        <f t="shared" si="12"/>
        <v>24.416840847902947</v>
      </c>
      <c r="W31" s="8">
        <f t="shared" si="13"/>
        <v>19.200000000000003</v>
      </c>
      <c r="X31" s="13" t="str">
        <f t="shared" si="14"/>
        <v>82pF</v>
      </c>
      <c r="Z31" s="6">
        <v>24</v>
      </c>
      <c r="AA31" s="7">
        <f t="shared" si="15"/>
        <v>49.48362885745699</v>
      </c>
      <c r="AB31" s="8">
        <f t="shared" si="16"/>
        <v>19.200000000000003</v>
      </c>
      <c r="AC31" s="13" t="str">
        <f t="shared" si="17"/>
        <v>41pF</v>
      </c>
    </row>
    <row r="32" spans="1:29" ht="12" customHeight="1">
      <c r="A32" s="6">
        <v>25</v>
      </c>
      <c r="B32" s="7">
        <f t="shared" si="0"/>
        <v>1.6724245792039274</v>
      </c>
      <c r="C32" s="8">
        <f t="shared" si="1"/>
        <v>20</v>
      </c>
      <c r="D32" s="13" t="str">
        <f t="shared" si="2"/>
        <v>1202pF</v>
      </c>
      <c r="E32" s="3"/>
      <c r="F32" s="6">
        <v>25</v>
      </c>
      <c r="G32" s="7">
        <f t="shared" si="3"/>
        <v>5.801995508164701</v>
      </c>
      <c r="H32" s="8">
        <f t="shared" si="4"/>
        <v>20</v>
      </c>
      <c r="I32" s="13" t="str">
        <f t="shared" si="5"/>
        <v>346pF</v>
      </c>
      <c r="J32" s="3"/>
      <c r="K32" s="6">
        <v>25</v>
      </c>
      <c r="L32" s="7">
        <f t="shared" si="6"/>
        <v>8.501552764404344</v>
      </c>
      <c r="M32" s="8">
        <f t="shared" si="7"/>
        <v>20</v>
      </c>
      <c r="N32" s="13" t="str">
        <f t="shared" si="8"/>
        <v>236pF</v>
      </c>
      <c r="O32" s="3"/>
      <c r="P32" s="6">
        <v>25</v>
      </c>
      <c r="Q32" s="7">
        <f t="shared" si="9"/>
        <v>14.818963533189692</v>
      </c>
      <c r="R32" s="8">
        <f t="shared" si="10"/>
        <v>20</v>
      </c>
      <c r="S32" s="13" t="str">
        <f t="shared" si="11"/>
        <v>136pF</v>
      </c>
      <c r="T32" s="3"/>
      <c r="U32" s="6">
        <v>25</v>
      </c>
      <c r="V32" s="7">
        <f t="shared" si="12"/>
        <v>25.937133534240292</v>
      </c>
      <c r="W32" s="8">
        <f t="shared" si="13"/>
        <v>20</v>
      </c>
      <c r="X32" s="13" t="str">
        <f t="shared" si="14"/>
        <v>77pF</v>
      </c>
      <c r="Z32" s="6">
        <v>25</v>
      </c>
      <c r="AA32" s="7">
        <f t="shared" si="15"/>
        <v>52.822829398643265</v>
      </c>
      <c r="AB32" s="8">
        <f t="shared" si="16"/>
        <v>20</v>
      </c>
      <c r="AC32" s="13" t="str">
        <f t="shared" si="17"/>
        <v>38pF</v>
      </c>
    </row>
    <row r="33" spans="1:29" ht="12" customHeight="1">
      <c r="A33" s="6">
        <v>26</v>
      </c>
      <c r="B33" s="7">
        <f t="shared" si="0"/>
        <v>1.7496173585542742</v>
      </c>
      <c r="C33" s="8">
        <f t="shared" si="1"/>
        <v>20.8</v>
      </c>
      <c r="D33" s="13" t="str">
        <f t="shared" si="2"/>
        <v>1149pF</v>
      </c>
      <c r="E33" s="3"/>
      <c r="F33" s="6">
        <v>26</v>
      </c>
      <c r="G33" s="7">
        <f t="shared" si="3"/>
        <v>6.096303101697111</v>
      </c>
      <c r="H33" s="8">
        <f t="shared" si="4"/>
        <v>20.8</v>
      </c>
      <c r="I33" s="13" t="str">
        <f t="shared" si="5"/>
        <v>330pF</v>
      </c>
      <c r="J33" s="3"/>
      <c r="K33" s="6">
        <v>26</v>
      </c>
      <c r="L33" s="7">
        <f t="shared" si="6"/>
        <v>8.948689859118552</v>
      </c>
      <c r="M33" s="8">
        <f t="shared" si="7"/>
        <v>20.8</v>
      </c>
      <c r="N33" s="13" t="str">
        <f t="shared" si="8"/>
        <v>225pF</v>
      </c>
      <c r="O33" s="3"/>
      <c r="P33" s="6">
        <v>26</v>
      </c>
      <c r="Q33" s="7">
        <f t="shared" si="9"/>
        <v>15.64479399241422</v>
      </c>
      <c r="R33" s="8">
        <f t="shared" si="10"/>
        <v>20.8</v>
      </c>
      <c r="S33" s="13" t="str">
        <f t="shared" si="11"/>
        <v>128pF</v>
      </c>
      <c r="T33" s="3"/>
      <c r="U33" s="6">
        <v>26</v>
      </c>
      <c r="V33" s="7">
        <f t="shared" si="12"/>
        <v>27.47612680226016</v>
      </c>
      <c r="W33" s="8">
        <f t="shared" si="13"/>
        <v>20.8</v>
      </c>
      <c r="X33" s="13" t="str">
        <f t="shared" si="14"/>
        <v>73pF</v>
      </c>
      <c r="Z33" s="6">
        <v>26</v>
      </c>
      <c r="AA33" s="7">
        <f t="shared" si="15"/>
        <v>56.22183937120063</v>
      </c>
      <c r="AB33" s="8">
        <f t="shared" si="16"/>
        <v>20.8</v>
      </c>
      <c r="AC33" s="13" t="str">
        <f t="shared" si="17"/>
        <v>36pF</v>
      </c>
    </row>
    <row r="34" spans="1:29" ht="12" customHeight="1">
      <c r="A34" s="6">
        <v>27</v>
      </c>
      <c r="B34" s="7">
        <f t="shared" si="0"/>
        <v>1.8269236215109452</v>
      </c>
      <c r="C34" s="8">
        <f t="shared" si="1"/>
        <v>21.6</v>
      </c>
      <c r="D34" s="13" t="str">
        <f t="shared" si="2"/>
        <v>1100pF</v>
      </c>
      <c r="E34" s="3"/>
      <c r="F34" s="6">
        <v>27</v>
      </c>
      <c r="G34" s="15">
        <f t="shared" si="3"/>
        <v>6.391810556292138</v>
      </c>
      <c r="H34" s="8">
        <f t="shared" si="4"/>
        <v>21.6</v>
      </c>
      <c r="I34" s="13" t="str">
        <f t="shared" si="5"/>
        <v>314pF</v>
      </c>
      <c r="J34" s="3"/>
      <c r="K34" s="6">
        <v>27</v>
      </c>
      <c r="L34" s="7">
        <f t="shared" si="6"/>
        <v>9.398255509477831</v>
      </c>
      <c r="M34" s="8">
        <f t="shared" si="7"/>
        <v>21.6</v>
      </c>
      <c r="N34" s="13" t="str">
        <f t="shared" si="8"/>
        <v>214pF</v>
      </c>
      <c r="O34" s="3"/>
      <c r="P34" s="6">
        <v>27</v>
      </c>
      <c r="Q34" s="7">
        <f t="shared" si="9"/>
        <v>16.477244471489165</v>
      </c>
      <c r="R34" s="8">
        <f t="shared" si="10"/>
        <v>21.6</v>
      </c>
      <c r="S34" s="13" t="str">
        <f t="shared" si="11"/>
        <v>122pF</v>
      </c>
      <c r="T34" s="3"/>
      <c r="U34" s="6">
        <v>27</v>
      </c>
      <c r="V34" s="7">
        <f t="shared" si="12"/>
        <v>29.032689103404923</v>
      </c>
      <c r="W34" s="8">
        <f t="shared" si="13"/>
        <v>21.6</v>
      </c>
      <c r="X34" s="13" t="str">
        <f t="shared" si="14"/>
        <v>69pF</v>
      </c>
      <c r="Z34" s="6">
        <v>27</v>
      </c>
      <c r="AA34" s="7">
        <f t="shared" si="15"/>
        <v>59.677841645269154</v>
      </c>
      <c r="AB34" s="8">
        <f t="shared" si="16"/>
        <v>21.6</v>
      </c>
      <c r="AC34" s="13" t="str">
        <f t="shared" si="17"/>
        <v>34pF</v>
      </c>
    </row>
    <row r="35" spans="1:29" ht="12" customHeight="1">
      <c r="A35" s="6">
        <v>28</v>
      </c>
      <c r="B35" s="7">
        <f t="shared" si="0"/>
        <v>1.904332897794101</v>
      </c>
      <c r="C35" s="8">
        <f t="shared" si="1"/>
        <v>22.400000000000002</v>
      </c>
      <c r="D35" s="13" t="str">
        <f t="shared" si="2"/>
        <v>1055pF</v>
      </c>
      <c r="E35" s="3"/>
      <c r="F35" s="6">
        <v>28</v>
      </c>
      <c r="G35" s="7">
        <f t="shared" si="3"/>
        <v>6.688420669582996</v>
      </c>
      <c r="H35" s="8">
        <f t="shared" si="4"/>
        <v>22.400000000000002</v>
      </c>
      <c r="I35" s="13" t="str">
        <f t="shared" si="5"/>
        <v>301pF</v>
      </c>
      <c r="J35" s="3"/>
      <c r="K35" s="6">
        <v>28</v>
      </c>
      <c r="L35" s="7">
        <f t="shared" si="6"/>
        <v>9.850064281469244</v>
      </c>
      <c r="M35" s="8">
        <f t="shared" si="7"/>
        <v>22.400000000000002</v>
      </c>
      <c r="N35" s="13" t="str">
        <f t="shared" si="8"/>
        <v>204pF</v>
      </c>
      <c r="O35" s="3"/>
      <c r="P35" s="6">
        <v>28</v>
      </c>
      <c r="Q35" s="7">
        <f t="shared" si="9"/>
        <v>17.31586160373338</v>
      </c>
      <c r="R35" s="8">
        <f t="shared" si="10"/>
        <v>22.400000000000002</v>
      </c>
      <c r="S35" s="13" t="str">
        <f t="shared" si="11"/>
        <v>116pF</v>
      </c>
      <c r="T35" s="3"/>
      <c r="U35" s="6">
        <v>28</v>
      </c>
      <c r="V35" s="7">
        <f t="shared" si="12"/>
        <v>30.605778375641876</v>
      </c>
      <c r="W35" s="8">
        <f t="shared" si="13"/>
        <v>22.400000000000002</v>
      </c>
      <c r="X35" s="13" t="str">
        <f t="shared" si="14"/>
        <v>66pF</v>
      </c>
      <c r="Z35" s="6">
        <v>28</v>
      </c>
      <c r="AA35" s="7">
        <f t="shared" si="15"/>
        <v>63.18819327853171</v>
      </c>
      <c r="AB35" s="8">
        <f t="shared" si="16"/>
        <v>22.400000000000002</v>
      </c>
      <c r="AC35" s="13" t="str">
        <f t="shared" si="17"/>
        <v>32pF</v>
      </c>
    </row>
    <row r="36" spans="1:29" ht="12" customHeight="1">
      <c r="A36" s="6">
        <v>29</v>
      </c>
      <c r="B36" s="7">
        <f t="shared" si="0"/>
        <v>1.9818359667126024</v>
      </c>
      <c r="C36" s="8">
        <f t="shared" si="1"/>
        <v>23.200000000000003</v>
      </c>
      <c r="D36" s="13" t="str">
        <f t="shared" si="2"/>
        <v>1014pF</v>
      </c>
      <c r="E36" s="3"/>
      <c r="F36" s="6">
        <v>29</v>
      </c>
      <c r="G36" s="7">
        <f t="shared" si="3"/>
        <v>6.9860464624630465</v>
      </c>
      <c r="H36" s="8">
        <f t="shared" si="4"/>
        <v>23.200000000000003</v>
      </c>
      <c r="I36" s="13" t="str">
        <f t="shared" si="5"/>
        <v>288pF</v>
      </c>
      <c r="J36" s="3"/>
      <c r="K36" s="6">
        <v>29</v>
      </c>
      <c r="L36" s="7">
        <f t="shared" si="6"/>
        <v>10.303949151096466</v>
      </c>
      <c r="M36" s="8">
        <f t="shared" si="7"/>
        <v>23.200000000000003</v>
      </c>
      <c r="N36" s="13" t="str">
        <f t="shared" si="8"/>
        <v>195pF</v>
      </c>
      <c r="O36" s="3"/>
      <c r="P36" s="6">
        <v>29</v>
      </c>
      <c r="Q36" s="7">
        <f t="shared" si="9"/>
        <v>18.160232496454757</v>
      </c>
      <c r="R36" s="8">
        <f t="shared" si="10"/>
        <v>23.200000000000003</v>
      </c>
      <c r="S36" s="13" t="str">
        <f t="shared" si="11"/>
        <v>111pF</v>
      </c>
      <c r="T36" s="3"/>
      <c r="U36" s="6">
        <v>29</v>
      </c>
      <c r="V36" s="7">
        <f t="shared" si="12"/>
        <v>32.194433368861795</v>
      </c>
      <c r="W36" s="8">
        <f t="shared" si="13"/>
        <v>23.200000000000003</v>
      </c>
      <c r="X36" s="13" t="str">
        <f t="shared" si="14"/>
        <v>62pF</v>
      </c>
      <c r="Z36" s="6">
        <v>29</v>
      </c>
      <c r="AA36" s="7">
        <f t="shared" si="15"/>
        <v>66.75041225829341</v>
      </c>
      <c r="AB36" s="8">
        <f t="shared" si="16"/>
        <v>23.200000000000003</v>
      </c>
      <c r="AC36" s="13" t="str">
        <f t="shared" si="17"/>
        <v>30pF</v>
      </c>
    </row>
    <row r="37" spans="1:29" ht="12" customHeight="1">
      <c r="A37" s="6">
        <v>30</v>
      </c>
      <c r="B37" s="7">
        <f t="shared" si="0"/>
        <v>2.059424676147747</v>
      </c>
      <c r="C37" s="8">
        <f t="shared" si="1"/>
        <v>24</v>
      </c>
      <c r="D37" s="13" t="str">
        <f t="shared" si="2"/>
        <v>976pF</v>
      </c>
      <c r="E37" s="3"/>
      <c r="F37" s="6">
        <v>30</v>
      </c>
      <c r="G37" s="7">
        <f t="shared" si="3"/>
        <v>7.284609869480836</v>
      </c>
      <c r="H37" s="8">
        <f t="shared" si="4"/>
        <v>24</v>
      </c>
      <c r="I37" s="13" t="str">
        <f t="shared" si="5"/>
        <v>276pF</v>
      </c>
      <c r="J37" s="3"/>
      <c r="K37" s="6">
        <v>30</v>
      </c>
      <c r="L37" s="7">
        <f t="shared" si="6"/>
        <v>10.759759275014115</v>
      </c>
      <c r="M37" s="8">
        <f t="shared" si="7"/>
        <v>24</v>
      </c>
      <c r="N37" s="13" t="str">
        <f t="shared" si="8"/>
        <v>187pF</v>
      </c>
      <c r="O37" s="3"/>
      <c r="P37" s="6">
        <v>30</v>
      </c>
      <c r="Q37" s="7">
        <f t="shared" si="9"/>
        <v>19.0099803129454</v>
      </c>
      <c r="R37" s="8">
        <f t="shared" si="10"/>
        <v>24</v>
      </c>
      <c r="S37" s="13" t="str">
        <f t="shared" si="11"/>
        <v>106pF</v>
      </c>
      <c r="T37" s="3"/>
      <c r="U37" s="6">
        <v>30</v>
      </c>
      <c r="V37" s="7">
        <f t="shared" si="12"/>
        <v>33.797765960159424</v>
      </c>
      <c r="W37" s="8">
        <f t="shared" si="13"/>
        <v>24</v>
      </c>
      <c r="X37" s="13" t="str">
        <f t="shared" si="14"/>
        <v>59pF</v>
      </c>
      <c r="Z37" s="6">
        <v>30</v>
      </c>
      <c r="AA37" s="7">
        <f t="shared" si="15"/>
        <v>70.36216543632278</v>
      </c>
      <c r="AB37" s="8">
        <f t="shared" si="16"/>
        <v>24</v>
      </c>
      <c r="AC37" s="13" t="str">
        <f t="shared" si="17"/>
        <v>29pF</v>
      </c>
    </row>
    <row r="38" spans="1:29" ht="12" customHeight="1">
      <c r="A38" s="6">
        <v>31</v>
      </c>
      <c r="B38" s="7">
        <f t="shared" si="0"/>
        <v>2.1370917921175874</v>
      </c>
      <c r="C38" s="8">
        <f t="shared" si="1"/>
        <v>24.8</v>
      </c>
      <c r="D38" s="13" t="str">
        <f t="shared" si="2"/>
        <v>941pF</v>
      </c>
      <c r="E38" s="3"/>
      <c r="F38" s="6">
        <v>31</v>
      </c>
      <c r="G38" s="15">
        <f t="shared" si="3"/>
        <v>7.584040625519597</v>
      </c>
      <c r="H38" s="8">
        <f t="shared" si="4"/>
        <v>24.8</v>
      </c>
      <c r="I38" s="13" t="str">
        <f t="shared" si="5"/>
        <v>265pF</v>
      </c>
      <c r="J38" s="3"/>
      <c r="K38" s="6">
        <v>31</v>
      </c>
      <c r="L38" s="7">
        <f t="shared" si="6"/>
        <v>11.217358077460338</v>
      </c>
      <c r="M38" s="8">
        <f t="shared" si="7"/>
        <v>24.8</v>
      </c>
      <c r="N38" s="13" t="str">
        <f t="shared" si="8"/>
        <v>179pF</v>
      </c>
      <c r="O38" s="3"/>
      <c r="P38" s="6">
        <v>31</v>
      </c>
      <c r="Q38" s="7">
        <f t="shared" si="9"/>
        <v>19.864760420818392</v>
      </c>
      <c r="R38" s="8">
        <f t="shared" si="10"/>
        <v>24.8</v>
      </c>
      <c r="S38" s="13" t="str">
        <f t="shared" si="11"/>
        <v>101pF</v>
      </c>
      <c r="T38" s="3"/>
      <c r="U38" s="6">
        <v>31</v>
      </c>
      <c r="V38" s="7">
        <f t="shared" si="12"/>
        <v>35.414954329670906</v>
      </c>
      <c r="W38" s="8">
        <f t="shared" si="13"/>
        <v>24.8</v>
      </c>
      <c r="X38" s="13" t="str">
        <f t="shared" si="14"/>
        <v>57pF</v>
      </c>
      <c r="Z38" s="6">
        <v>31</v>
      </c>
      <c r="AA38" s="7">
        <f t="shared" si="15"/>
        <v>74.02125753311152</v>
      </c>
      <c r="AB38" s="8">
        <f t="shared" si="16"/>
        <v>24.8</v>
      </c>
      <c r="AC38" s="13" t="str">
        <f t="shared" si="17"/>
        <v>27pF</v>
      </c>
    </row>
    <row r="39" spans="1:29" ht="12" customHeight="1">
      <c r="A39" s="6">
        <v>32</v>
      </c>
      <c r="B39" s="7">
        <f t="shared" si="0"/>
        <v>2.214830873059618</v>
      </c>
      <c r="C39" s="8">
        <f t="shared" si="1"/>
        <v>25.6</v>
      </c>
      <c r="D39" s="13" t="str">
        <f t="shared" si="2"/>
        <v>908pF</v>
      </c>
      <c r="E39" s="3"/>
      <c r="F39" s="6">
        <v>32</v>
      </c>
      <c r="G39" s="7">
        <f t="shared" si="3"/>
        <v>7.884275315275249</v>
      </c>
      <c r="H39" s="8">
        <f t="shared" si="4"/>
        <v>25.6</v>
      </c>
      <c r="I39" s="13" t="str">
        <f t="shared" si="5"/>
        <v>255pF</v>
      </c>
      <c r="J39" s="3"/>
      <c r="K39" s="6">
        <v>32</v>
      </c>
      <c r="L39" s="7">
        <f t="shared" si="6"/>
        <v>11.676621602342005</v>
      </c>
      <c r="M39" s="8">
        <f t="shared" si="7"/>
        <v>25.6</v>
      </c>
      <c r="N39" s="13" t="str">
        <f t="shared" si="8"/>
        <v>172pF</v>
      </c>
      <c r="O39" s="3"/>
      <c r="P39" s="6">
        <v>32</v>
      </c>
      <c r="Q39" s="7">
        <f t="shared" si="9"/>
        <v>20.724257023758867</v>
      </c>
      <c r="R39" s="8">
        <f t="shared" si="10"/>
        <v>25.6</v>
      </c>
      <c r="S39" s="13" t="str">
        <f t="shared" si="11"/>
        <v>97pF</v>
      </c>
      <c r="T39" s="3"/>
      <c r="U39" s="6">
        <v>32</v>
      </c>
      <c r="V39" s="7">
        <f t="shared" si="12"/>
        <v>37.04523688659934</v>
      </c>
      <c r="W39" s="8">
        <f t="shared" si="13"/>
        <v>25.6</v>
      </c>
      <c r="X39" s="13" t="str">
        <f t="shared" si="14"/>
        <v>54pF</v>
      </c>
      <c r="Z39" s="6">
        <v>32</v>
      </c>
      <c r="AA39" s="7">
        <f t="shared" si="15"/>
        <v>77.72562110257455</v>
      </c>
      <c r="AB39" s="8">
        <f t="shared" si="16"/>
        <v>25.6</v>
      </c>
      <c r="AC39" s="13" t="str">
        <f t="shared" si="17"/>
        <v>26pF</v>
      </c>
    </row>
    <row r="40" spans="1:29" ht="12" customHeight="1">
      <c r="A40" s="6">
        <v>33</v>
      </c>
      <c r="B40" s="7">
        <f t="shared" si="0"/>
        <v>2.2926361642196964</v>
      </c>
      <c r="C40" s="8">
        <f t="shared" si="1"/>
        <v>26.400000000000002</v>
      </c>
      <c r="D40" s="13" t="str">
        <f t="shared" si="2"/>
        <v>877pF</v>
      </c>
      <c r="E40" s="3"/>
      <c r="F40" s="6">
        <v>33</v>
      </c>
      <c r="G40" s="7">
        <f t="shared" si="3"/>
        <v>8.185256558420374</v>
      </c>
      <c r="H40" s="8">
        <f t="shared" si="4"/>
        <v>26.400000000000002</v>
      </c>
      <c r="I40" s="13" t="str">
        <f t="shared" si="5"/>
        <v>246pF</v>
      </c>
      <c r="J40" s="3"/>
      <c r="K40" s="6">
        <v>33</v>
      </c>
      <c r="L40" s="9">
        <f t="shared" si="6"/>
        <v>12.137437088565123</v>
      </c>
      <c r="M40" s="8">
        <f t="shared" si="7"/>
        <v>26.400000000000002</v>
      </c>
      <c r="N40" s="13" t="str">
        <f t="shared" si="8"/>
        <v>166pF</v>
      </c>
      <c r="O40" s="3"/>
      <c r="P40" s="6">
        <v>33</v>
      </c>
      <c r="Q40" s="7">
        <f t="shared" si="9"/>
        <v>21.58818020735552</v>
      </c>
      <c r="R40" s="8">
        <f t="shared" si="10"/>
        <v>26.400000000000002</v>
      </c>
      <c r="S40" s="13" t="str">
        <f t="shared" si="11"/>
        <v>93pF</v>
      </c>
      <c r="T40" s="3"/>
      <c r="U40" s="6">
        <v>33</v>
      </c>
      <c r="V40" s="7">
        <f t="shared" si="12"/>
        <v>38.68790685094549</v>
      </c>
      <c r="W40" s="8">
        <f t="shared" si="13"/>
        <v>26.400000000000002</v>
      </c>
      <c r="X40" s="13" t="str">
        <f t="shared" si="14"/>
        <v>52pF</v>
      </c>
      <c r="Z40" s="6">
        <v>33</v>
      </c>
      <c r="AA40" s="7">
        <f t="shared" si="15"/>
        <v>81.4733073607214</v>
      </c>
      <c r="AB40" s="8">
        <f t="shared" si="16"/>
        <v>26.400000000000002</v>
      </c>
      <c r="AC40" s="13" t="str">
        <f t="shared" si="17"/>
        <v>25pF</v>
      </c>
    </row>
    <row r="41" spans="1:29" ht="12" customHeight="1">
      <c r="A41" s="6">
        <v>34</v>
      </c>
      <c r="B41" s="7">
        <f t="shared" si="0"/>
        <v>2.3705025084930273</v>
      </c>
      <c r="C41" s="8">
        <f t="shared" si="1"/>
        <v>27.200000000000003</v>
      </c>
      <c r="D41" s="13" t="str">
        <f t="shared" si="2"/>
        <v>848pF</v>
      </c>
      <c r="E41" s="3"/>
      <c r="F41" s="6">
        <v>34</v>
      </c>
      <c r="G41" s="7">
        <f t="shared" si="3"/>
        <v>8.48693230838208</v>
      </c>
      <c r="H41" s="8">
        <f t="shared" si="4"/>
        <v>27.200000000000003</v>
      </c>
      <c r="I41" s="13" t="str">
        <f t="shared" si="5"/>
        <v>237pF</v>
      </c>
      <c r="J41" s="3"/>
      <c r="K41" s="6">
        <v>34</v>
      </c>
      <c r="L41" s="7">
        <f t="shared" si="6"/>
        <v>12.599701734105668</v>
      </c>
      <c r="M41" s="8">
        <f t="shared" si="7"/>
        <v>27.200000000000003</v>
      </c>
      <c r="N41" s="13" t="str">
        <f t="shared" si="8"/>
        <v>160pF</v>
      </c>
      <c r="O41" s="3"/>
      <c r="P41" s="6">
        <v>34</v>
      </c>
      <c r="Q41" s="7">
        <f t="shared" si="9"/>
        <v>22.456263340814935</v>
      </c>
      <c r="R41" s="8">
        <f t="shared" si="10"/>
        <v>27.200000000000003</v>
      </c>
      <c r="S41" s="13" t="str">
        <f t="shared" si="11"/>
        <v>90pF</v>
      </c>
      <c r="T41" s="3"/>
      <c r="U41" s="6">
        <v>34</v>
      </c>
      <c r="V41" s="7">
        <f t="shared" si="12"/>
        <v>40.342307409820265</v>
      </c>
      <c r="W41" s="8">
        <f t="shared" si="13"/>
        <v>27.200000000000003</v>
      </c>
      <c r="X41" s="13" t="str">
        <f t="shared" si="14"/>
        <v>50pF</v>
      </c>
      <c r="Z41" s="6">
        <v>34</v>
      </c>
      <c r="AA41" s="7">
        <f t="shared" si="15"/>
        <v>85.26247779274777</v>
      </c>
      <c r="AB41" s="8">
        <f t="shared" si="16"/>
        <v>27.200000000000003</v>
      </c>
      <c r="AC41" s="13" t="str">
        <f t="shared" si="17"/>
        <v>24pF</v>
      </c>
    </row>
    <row r="42" spans="1:29" ht="12" customHeight="1">
      <c r="A42" s="6">
        <v>35</v>
      </c>
      <c r="B42" s="7">
        <f t="shared" si="0"/>
        <v>2.4484252708028307</v>
      </c>
      <c r="C42" s="8">
        <f t="shared" si="1"/>
        <v>28</v>
      </c>
      <c r="D42" s="13" t="str">
        <f t="shared" si="2"/>
        <v>821pF</v>
      </c>
      <c r="E42" s="3"/>
      <c r="F42" s="6">
        <v>35</v>
      </c>
      <c r="G42" s="7">
        <f t="shared" si="3"/>
        <v>8.789255246671928</v>
      </c>
      <c r="H42" s="8">
        <f t="shared" si="4"/>
        <v>28</v>
      </c>
      <c r="I42" s="13" t="str">
        <f t="shared" si="5"/>
        <v>229pF</v>
      </c>
      <c r="J42" s="3"/>
      <c r="K42" s="6">
        <v>35</v>
      </c>
      <c r="L42" s="7">
        <f t="shared" si="6"/>
        <v>13.063321620279293</v>
      </c>
      <c r="M42" s="8">
        <f t="shared" si="7"/>
        <v>28</v>
      </c>
      <c r="N42" s="13" t="str">
        <f t="shared" si="8"/>
        <v>154pF</v>
      </c>
      <c r="O42" s="3"/>
      <c r="P42" s="6">
        <v>35</v>
      </c>
      <c r="Q42" s="7">
        <f t="shared" si="9"/>
        <v>23.328260785525522</v>
      </c>
      <c r="R42" s="8">
        <f t="shared" si="10"/>
        <v>28</v>
      </c>
      <c r="S42" s="13" t="str">
        <f t="shared" si="11"/>
        <v>86pF</v>
      </c>
      <c r="T42" s="3"/>
      <c r="U42" s="6">
        <v>35</v>
      </c>
      <c r="V42" s="7">
        <f t="shared" si="12"/>
        <v>42.007827378486624</v>
      </c>
      <c r="W42" s="8">
        <f t="shared" si="13"/>
        <v>28</v>
      </c>
      <c r="X42" s="13" t="str">
        <f t="shared" si="14"/>
        <v>48pF</v>
      </c>
      <c r="Z42" s="6">
        <v>35</v>
      </c>
      <c r="AA42" s="7">
        <f t="shared" si="15"/>
        <v>89.09139646254197</v>
      </c>
      <c r="AB42" s="8">
        <f t="shared" si="16"/>
        <v>28</v>
      </c>
      <c r="AC42" s="13" t="str">
        <f t="shared" si="17"/>
        <v>23pF</v>
      </c>
    </row>
    <row r="43" spans="1:29" ht="12" customHeight="1">
      <c r="A43" s="6">
        <v>36</v>
      </c>
      <c r="B43" s="7">
        <f t="shared" si="0"/>
        <v>2.526400273677768</v>
      </c>
      <c r="C43" s="8">
        <f t="shared" si="1"/>
        <v>28.8</v>
      </c>
      <c r="D43" s="13" t="str">
        <f t="shared" si="2"/>
        <v>796pF</v>
      </c>
      <c r="E43" s="3"/>
      <c r="F43" s="6">
        <v>36</v>
      </c>
      <c r="G43" s="7">
        <f t="shared" si="3"/>
        <v>9.092182257914729</v>
      </c>
      <c r="H43" s="8">
        <f t="shared" si="4"/>
        <v>28.8</v>
      </c>
      <c r="I43" s="13" t="str">
        <f t="shared" si="5"/>
        <v>221pF</v>
      </c>
      <c r="J43" s="3"/>
      <c r="K43" s="6">
        <v>36</v>
      </c>
      <c r="L43" s="7">
        <f t="shared" si="6"/>
        <v>13.528210772496703</v>
      </c>
      <c r="M43" s="8">
        <f t="shared" si="7"/>
        <v>28.8</v>
      </c>
      <c r="N43" s="13" t="str">
        <f t="shared" si="8"/>
        <v>149pF</v>
      </c>
      <c r="O43" s="3"/>
      <c r="P43" s="6">
        <v>36</v>
      </c>
      <c r="Q43" s="7">
        <f t="shared" si="9"/>
        <v>24.203945869009345</v>
      </c>
      <c r="R43" s="8">
        <f t="shared" si="10"/>
        <v>28.8</v>
      </c>
      <c r="S43" s="13" t="str">
        <f t="shared" si="11"/>
        <v>83pF</v>
      </c>
      <c r="T43" s="3"/>
      <c r="U43" s="6">
        <v>36</v>
      </c>
      <c r="V43" s="7">
        <f t="shared" si="12"/>
        <v>43.683897305817894</v>
      </c>
      <c r="W43" s="8">
        <f t="shared" si="13"/>
        <v>28.8</v>
      </c>
      <c r="X43" s="13" t="str">
        <f t="shared" si="14"/>
        <v>46pF</v>
      </c>
      <c r="Z43" s="6">
        <v>36</v>
      </c>
      <c r="AA43" s="7">
        <f t="shared" si="15"/>
        <v>92.95842295696599</v>
      </c>
      <c r="AB43" s="8">
        <f t="shared" si="16"/>
        <v>28.8</v>
      </c>
      <c r="AC43" s="13" t="str">
        <f t="shared" si="17"/>
        <v>22pF</v>
      </c>
    </row>
    <row r="44" spans="1:29" ht="12" customHeight="1">
      <c r="A44" s="6">
        <v>37</v>
      </c>
      <c r="B44" s="7">
        <f t="shared" si="0"/>
        <v>2.6044237421399052</v>
      </c>
      <c r="C44" s="8">
        <f t="shared" si="1"/>
        <v>29.6</v>
      </c>
      <c r="D44" s="13" t="str">
        <f t="shared" si="2"/>
        <v>772pF</v>
      </c>
      <c r="E44" s="3"/>
      <c r="F44" s="6">
        <v>37</v>
      </c>
      <c r="G44" s="7">
        <f t="shared" si="3"/>
        <v>9.395673973304497</v>
      </c>
      <c r="H44" s="8">
        <f t="shared" si="4"/>
        <v>29.6</v>
      </c>
      <c r="I44" s="13" t="str">
        <f t="shared" si="5"/>
        <v>214pF</v>
      </c>
      <c r="J44" s="3"/>
      <c r="K44" s="6">
        <v>37</v>
      </c>
      <c r="L44" s="7">
        <f t="shared" si="6"/>
        <v>13.99429033772003</v>
      </c>
      <c r="M44" s="8">
        <f t="shared" si="7"/>
        <v>29.6</v>
      </c>
      <c r="N44" s="13" t="str">
        <f t="shared" si="8"/>
        <v>144pF</v>
      </c>
      <c r="O44" s="3"/>
      <c r="P44" s="6">
        <v>37</v>
      </c>
      <c r="Q44" s="7">
        <f t="shared" si="9"/>
        <v>25.083109089081702</v>
      </c>
      <c r="R44" s="8">
        <f t="shared" si="10"/>
        <v>29.6</v>
      </c>
      <c r="S44" s="13" t="str">
        <f t="shared" si="11"/>
        <v>80pF</v>
      </c>
      <c r="T44" s="3"/>
      <c r="U44" s="6">
        <v>37</v>
      </c>
      <c r="V44" s="7">
        <f t="shared" si="12"/>
        <v>45.36998597195827</v>
      </c>
      <c r="W44" s="8">
        <f t="shared" si="13"/>
        <v>29.6</v>
      </c>
      <c r="X44" s="13" t="str">
        <f t="shared" si="14"/>
        <v>44pF</v>
      </c>
      <c r="Z44" s="6">
        <v>37</v>
      </c>
      <c r="AA44" s="7">
        <f t="shared" si="15"/>
        <v>96.86200590461407</v>
      </c>
      <c r="AB44" s="8">
        <f t="shared" si="16"/>
        <v>29.6</v>
      </c>
      <c r="AC44" s="13" t="str">
        <f t="shared" si="17"/>
        <v>21pF</v>
      </c>
    </row>
    <row r="45" spans="1:29" ht="12" customHeight="1">
      <c r="A45" s="6">
        <v>38</v>
      </c>
      <c r="B45" s="7">
        <f t="shared" si="0"/>
        <v>2.6824922563702804</v>
      </c>
      <c r="C45" s="8">
        <f t="shared" si="1"/>
        <v>30.400000000000002</v>
      </c>
      <c r="D45" s="13" t="str">
        <f t="shared" si="2"/>
        <v>749pF</v>
      </c>
      <c r="E45" s="3"/>
      <c r="F45" s="6">
        <v>38</v>
      </c>
      <c r="G45" s="7">
        <f t="shared" si="3"/>
        <v>9.699694372303153</v>
      </c>
      <c r="H45" s="8">
        <f t="shared" si="4"/>
        <v>30.400000000000002</v>
      </c>
      <c r="I45" s="13" t="str">
        <f t="shared" si="5"/>
        <v>207pF</v>
      </c>
      <c r="J45" s="3"/>
      <c r="K45" s="6">
        <v>38</v>
      </c>
      <c r="L45" s="7">
        <f t="shared" si="6"/>
        <v>14.461487862046601</v>
      </c>
      <c r="M45" s="8">
        <f t="shared" si="7"/>
        <v>30.400000000000002</v>
      </c>
      <c r="N45" s="13" t="str">
        <f t="shared" si="8"/>
        <v>139pF</v>
      </c>
      <c r="O45" s="3"/>
      <c r="P45" s="6">
        <v>38</v>
      </c>
      <c r="Q45" s="7">
        <f t="shared" si="9"/>
        <v>25.965556518268997</v>
      </c>
      <c r="R45" s="8">
        <f t="shared" si="10"/>
        <v>30.400000000000002</v>
      </c>
      <c r="S45" s="13" t="str">
        <f t="shared" si="11"/>
        <v>77pF</v>
      </c>
      <c r="T45" s="3"/>
      <c r="U45" s="6">
        <v>38</v>
      </c>
      <c r="V45" s="7">
        <f t="shared" si="12"/>
        <v>47.06559723286621</v>
      </c>
      <c r="W45" s="8">
        <f t="shared" si="13"/>
        <v>30.400000000000002</v>
      </c>
      <c r="X45" s="13" t="str">
        <f t="shared" si="14"/>
        <v>43pF</v>
      </c>
      <c r="Z45" s="6">
        <v>38</v>
      </c>
      <c r="AA45" s="7">
        <f t="shared" si="15"/>
        <v>100.80067701520926</v>
      </c>
      <c r="AB45" s="8">
        <f t="shared" si="16"/>
        <v>30.400000000000002</v>
      </c>
      <c r="AC45" s="13" t="str">
        <f t="shared" si="17"/>
        <v>20pF</v>
      </c>
    </row>
    <row r="46" spans="1:29" ht="12" customHeight="1">
      <c r="A46" s="6">
        <v>39</v>
      </c>
      <c r="B46" s="7">
        <f t="shared" si="0"/>
        <v>2.760602710900972</v>
      </c>
      <c r="C46" s="8">
        <f t="shared" si="1"/>
        <v>31.200000000000003</v>
      </c>
      <c r="D46" s="13" t="str">
        <f t="shared" si="2"/>
        <v>728pF</v>
      </c>
      <c r="E46" s="3"/>
      <c r="F46" s="6">
        <v>39</v>
      </c>
      <c r="G46" s="7">
        <f t="shared" si="3"/>
        <v>10.004210434093855</v>
      </c>
      <c r="H46" s="8">
        <f t="shared" si="4"/>
        <v>31.200000000000003</v>
      </c>
      <c r="I46" s="13" t="str">
        <f t="shared" si="5"/>
        <v>201pF</v>
      </c>
      <c r="J46" s="3"/>
      <c r="K46" s="6">
        <v>39</v>
      </c>
      <c r="L46" s="7">
        <f t="shared" si="6"/>
        <v>14.929736654483122</v>
      </c>
      <c r="M46" s="8">
        <f t="shared" si="7"/>
        <v>31.200000000000003</v>
      </c>
      <c r="N46" s="13" t="str">
        <f t="shared" si="8"/>
        <v>135pF</v>
      </c>
      <c r="O46" s="3"/>
      <c r="P46" s="6">
        <v>39</v>
      </c>
      <c r="Q46" s="7">
        <f t="shared" si="9"/>
        <v>26.851108382907103</v>
      </c>
      <c r="R46" s="8">
        <f t="shared" si="10"/>
        <v>31.200000000000003</v>
      </c>
      <c r="S46" s="13" t="str">
        <f t="shared" si="11"/>
        <v>75pF</v>
      </c>
      <c r="T46" s="3"/>
      <c r="U46" s="6">
        <v>39</v>
      </c>
      <c r="V46" s="7">
        <f t="shared" si="12"/>
        <v>48.77026717230927</v>
      </c>
      <c r="W46" s="8">
        <f t="shared" si="13"/>
        <v>31.200000000000003</v>
      </c>
      <c r="X46" s="13" t="str">
        <f t="shared" si="14"/>
        <v>41pF</v>
      </c>
      <c r="Z46" s="6">
        <v>39</v>
      </c>
      <c r="AA46" s="7">
        <f t="shared" si="15"/>
        <v>104.7730455914898</v>
      </c>
      <c r="AB46" s="8">
        <f t="shared" si="16"/>
        <v>31.200000000000003</v>
      </c>
      <c r="AC46" s="13" t="str">
        <f t="shared" si="17"/>
        <v>19pF</v>
      </c>
    </row>
    <row r="47" spans="1:29" ht="12" customHeight="1">
      <c r="A47" s="6">
        <v>40</v>
      </c>
      <c r="B47" s="7">
        <f t="shared" si="0"/>
        <v>2.838752279307392</v>
      </c>
      <c r="C47" s="8">
        <f t="shared" si="1"/>
        <v>32</v>
      </c>
      <c r="D47" s="13" t="str">
        <f t="shared" si="2"/>
        <v>708pF</v>
      </c>
      <c r="E47" s="3"/>
      <c r="F47" s="6">
        <v>40</v>
      </c>
      <c r="G47" s="7">
        <f t="shared" si="3"/>
        <v>10.309191831685819</v>
      </c>
      <c r="H47" s="8">
        <f t="shared" si="4"/>
        <v>32</v>
      </c>
      <c r="I47" s="13" t="str">
        <f t="shared" si="5"/>
        <v>195pF</v>
      </c>
      <c r="J47" s="3"/>
      <c r="K47" s="6">
        <v>40</v>
      </c>
      <c r="L47" s="7">
        <f t="shared" si="6"/>
        <v>15.398975225146973</v>
      </c>
      <c r="M47" s="8">
        <f t="shared" si="7"/>
        <v>32</v>
      </c>
      <c r="N47" s="13" t="str">
        <f t="shared" si="8"/>
        <v>131pF</v>
      </c>
      <c r="O47" s="3"/>
      <c r="P47" s="6">
        <v>40</v>
      </c>
      <c r="Q47" s="7">
        <f t="shared" si="9"/>
        <v>27.739597795009097</v>
      </c>
      <c r="R47" s="8">
        <f t="shared" si="10"/>
        <v>32</v>
      </c>
      <c r="S47" s="13" t="str">
        <f t="shared" si="11"/>
        <v>72pF</v>
      </c>
      <c r="T47" s="3"/>
      <c r="U47" s="6">
        <v>40</v>
      </c>
      <c r="V47" s="7">
        <f t="shared" si="12"/>
        <v>50.483561526919495</v>
      </c>
      <c r="W47" s="8">
        <f t="shared" si="13"/>
        <v>32</v>
      </c>
      <c r="X47" s="13" t="str">
        <f t="shared" si="14"/>
        <v>40pF</v>
      </c>
      <c r="Z47" s="6">
        <v>40</v>
      </c>
      <c r="AA47" s="7">
        <f t="shared" si="15"/>
        <v>108.77779347045848</v>
      </c>
      <c r="AB47" s="8">
        <f t="shared" si="16"/>
        <v>32</v>
      </c>
      <c r="AC47" s="13" t="str">
        <f t="shared" si="17"/>
        <v>18pF</v>
      </c>
    </row>
    <row r="48" spans="1:29" ht="12" customHeight="1">
      <c r="A48" s="6">
        <v>41</v>
      </c>
      <c r="B48" s="7">
        <f t="shared" si="0"/>
        <v>2.9169383835549083</v>
      </c>
      <c r="C48" s="8">
        <f t="shared" si="1"/>
        <v>32.800000000000004</v>
      </c>
      <c r="D48" s="13" t="str">
        <f t="shared" si="2"/>
        <v>689pF</v>
      </c>
      <c r="E48" s="3"/>
      <c r="F48" s="6">
        <v>41</v>
      </c>
      <c r="G48" s="7">
        <f t="shared" si="3"/>
        <v>10.614610662703182</v>
      </c>
      <c r="H48" s="8">
        <f t="shared" si="4"/>
        <v>32.800000000000004</v>
      </c>
      <c r="I48" s="13" t="str">
        <f t="shared" si="5"/>
        <v>189pF</v>
      </c>
      <c r="J48" s="3"/>
      <c r="K48" s="6">
        <v>41</v>
      </c>
      <c r="L48" s="7">
        <f t="shared" si="6"/>
        <v>15.86914678793119</v>
      </c>
      <c r="M48" s="8">
        <f t="shared" si="7"/>
        <v>32.800000000000004</v>
      </c>
      <c r="N48" s="13" t="str">
        <f t="shared" si="8"/>
        <v>127pF</v>
      </c>
      <c r="O48" s="3"/>
      <c r="P48" s="6">
        <v>41</v>
      </c>
      <c r="Q48" s="7">
        <f t="shared" si="9"/>
        <v>28.630869618077185</v>
      </c>
      <c r="R48" s="8">
        <f t="shared" si="10"/>
        <v>32.800000000000004</v>
      </c>
      <c r="S48" s="13" t="str">
        <f t="shared" si="11"/>
        <v>70pF</v>
      </c>
      <c r="T48" s="3"/>
      <c r="U48" s="6">
        <v>41</v>
      </c>
      <c r="V48" s="7">
        <f t="shared" si="12"/>
        <v>52.20507335424609</v>
      </c>
      <c r="W48" s="8">
        <f t="shared" si="13"/>
        <v>32.800000000000004</v>
      </c>
      <c r="X48" s="13" t="str">
        <f t="shared" si="14"/>
        <v>39pF</v>
      </c>
      <c r="Z48" s="6">
        <v>41</v>
      </c>
      <c r="AA48" s="7">
        <f t="shared" si="15"/>
        <v>112.81367035531031</v>
      </c>
      <c r="AB48" s="8">
        <f t="shared" si="16"/>
        <v>32.800000000000004</v>
      </c>
      <c r="AC48" s="13" t="str">
        <f t="shared" si="17"/>
        <v>18pF</v>
      </c>
    </row>
    <row r="49" spans="1:31" ht="12" customHeight="1">
      <c r="A49" s="6">
        <v>42</v>
      </c>
      <c r="B49" s="7">
        <f t="shared" si="0"/>
        <v>2.995158667299397</v>
      </c>
      <c r="C49" s="8">
        <f t="shared" si="1"/>
        <v>33.6</v>
      </c>
      <c r="D49" s="13" t="str">
        <f t="shared" si="2"/>
        <v>671pF</v>
      </c>
      <c r="E49" s="3"/>
      <c r="F49" s="6">
        <v>42</v>
      </c>
      <c r="G49" s="7">
        <f t="shared" si="3"/>
        <v>10.920441211826008</v>
      </c>
      <c r="H49" s="8">
        <f t="shared" si="4"/>
        <v>33.6</v>
      </c>
      <c r="I49" s="13" t="str">
        <f t="shared" si="5"/>
        <v>184pF</v>
      </c>
      <c r="J49" s="3"/>
      <c r="K49" s="6">
        <v>42</v>
      </c>
      <c r="L49" s="7">
        <f t="shared" si="6"/>
        <v>16.340198819165344</v>
      </c>
      <c r="M49" s="8">
        <f t="shared" si="7"/>
        <v>33.6</v>
      </c>
      <c r="N49" s="13" t="str">
        <f t="shared" si="8"/>
        <v>123pF</v>
      </c>
      <c r="O49" s="3"/>
      <c r="P49" s="6">
        <v>42</v>
      </c>
      <c r="Q49" s="7">
        <f t="shared" si="9"/>
        <v>29.52477945063874</v>
      </c>
      <c r="R49" s="8">
        <f t="shared" si="10"/>
        <v>33.6</v>
      </c>
      <c r="S49" s="13" t="str">
        <f t="shared" si="11"/>
        <v>68pF</v>
      </c>
      <c r="T49" s="3"/>
      <c r="U49" s="6">
        <v>42</v>
      </c>
      <c r="V49" s="7">
        <f t="shared" si="12"/>
        <v>53.93442091746597</v>
      </c>
      <c r="W49" s="8">
        <f t="shared" si="13"/>
        <v>33.6</v>
      </c>
      <c r="X49" s="13" t="str">
        <f t="shared" si="14"/>
        <v>37pF</v>
      </c>
      <c r="Z49" s="6">
        <v>42</v>
      </c>
      <c r="AA49" s="7">
        <f t="shared" si="15"/>
        <v>116.87948950328531</v>
      </c>
      <c r="AB49" s="8">
        <f t="shared" si="16"/>
        <v>33.6</v>
      </c>
      <c r="AC49" s="13" t="str">
        <f t="shared" si="17"/>
        <v>17pF</v>
      </c>
      <c r="AE49" s="16"/>
    </row>
    <row r="50" spans="1:29" ht="12" customHeight="1">
      <c r="A50" s="6">
        <v>43</v>
      </c>
      <c r="B50" s="7">
        <f t="shared" si="0"/>
        <v>3.0734109725592105</v>
      </c>
      <c r="C50" s="8">
        <f t="shared" si="1"/>
        <v>34.4</v>
      </c>
      <c r="D50" s="13" t="str">
        <f t="shared" si="2"/>
        <v>654pF</v>
      </c>
      <c r="E50" s="3"/>
      <c r="F50" s="6">
        <v>43</v>
      </c>
      <c r="G50" s="7">
        <f t="shared" si="3"/>
        <v>11.226659740625148</v>
      </c>
      <c r="H50" s="8">
        <f t="shared" si="4"/>
        <v>34.4</v>
      </c>
      <c r="I50" s="13" t="str">
        <f t="shared" si="5"/>
        <v>179pF</v>
      </c>
      <c r="J50" s="3"/>
      <c r="K50" s="6">
        <v>43</v>
      </c>
      <c r="L50" s="7">
        <f t="shared" si="6"/>
        <v>16.81208266505229</v>
      </c>
      <c r="M50" s="8">
        <f t="shared" si="7"/>
        <v>34.4</v>
      </c>
      <c r="N50" s="13" t="str">
        <f t="shared" si="8"/>
        <v>120pF</v>
      </c>
      <c r="O50" s="3"/>
      <c r="P50" s="6">
        <v>43</v>
      </c>
      <c r="Q50" s="7">
        <f t="shared" si="9"/>
        <v>30.42119271349293</v>
      </c>
      <c r="R50" s="8">
        <f t="shared" si="10"/>
        <v>34.4</v>
      </c>
      <c r="S50" s="13" t="str">
        <f t="shared" si="11"/>
        <v>66pF</v>
      </c>
      <c r="T50" s="3"/>
      <c r="U50" s="6">
        <v>43</v>
      </c>
      <c r="V50" s="7">
        <f t="shared" si="12"/>
        <v>55.671245763625954</v>
      </c>
      <c r="W50" s="8">
        <f t="shared" si="13"/>
        <v>34.4</v>
      </c>
      <c r="X50" s="13" t="str">
        <f t="shared" si="14"/>
        <v>36pF</v>
      </c>
      <c r="Z50" s="6">
        <v>43</v>
      </c>
      <c r="AA50" s="7">
        <f t="shared" si="15"/>
        <v>120.97412373818287</v>
      </c>
      <c r="AB50" s="8">
        <f t="shared" si="16"/>
        <v>34.4</v>
      </c>
      <c r="AC50" s="13" t="str">
        <f t="shared" si="17"/>
        <v>17pF</v>
      </c>
    </row>
    <row r="51" spans="1:29" ht="12" customHeight="1">
      <c r="A51" s="6">
        <v>44</v>
      </c>
      <c r="B51" s="15">
        <f t="shared" si="0"/>
        <v>3.151693319272157</v>
      </c>
      <c r="C51" s="8">
        <f t="shared" si="1"/>
        <v>35.2</v>
      </c>
      <c r="D51" s="13" t="str">
        <f t="shared" si="2"/>
        <v>638pF</v>
      </c>
      <c r="E51" s="3"/>
      <c r="F51" s="6">
        <v>44</v>
      </c>
      <c r="G51" s="7">
        <f t="shared" si="3"/>
        <v>11.533244301175124</v>
      </c>
      <c r="H51" s="8">
        <f t="shared" si="4"/>
        <v>35.2</v>
      </c>
      <c r="I51" s="13" t="str">
        <f t="shared" si="5"/>
        <v>174pF</v>
      </c>
      <c r="J51" s="3"/>
      <c r="K51" s="6">
        <v>44</v>
      </c>
      <c r="L51" s="7">
        <f t="shared" si="6"/>
        <v>17.284753191705562</v>
      </c>
      <c r="M51" s="8">
        <f t="shared" si="7"/>
        <v>35.2</v>
      </c>
      <c r="N51" s="13" t="str">
        <f t="shared" si="8"/>
        <v>116pF</v>
      </c>
      <c r="O51" s="3"/>
      <c r="P51" s="6">
        <v>44</v>
      </c>
      <c r="Q51" s="7">
        <f t="shared" si="9"/>
        <v>31.31998382852935</v>
      </c>
      <c r="R51" s="8">
        <f t="shared" si="10"/>
        <v>35.2</v>
      </c>
      <c r="S51" s="13" t="str">
        <f t="shared" si="11"/>
        <v>64pF</v>
      </c>
      <c r="T51" s="3"/>
      <c r="U51" s="6">
        <v>44</v>
      </c>
      <c r="V51" s="7">
        <f t="shared" si="12"/>
        <v>57.415210975069414</v>
      </c>
      <c r="W51" s="8">
        <f t="shared" si="13"/>
        <v>35.2</v>
      </c>
      <c r="X51" s="13" t="str">
        <f t="shared" si="14"/>
        <v>35pF</v>
      </c>
      <c r="Z51" s="6">
        <v>44</v>
      </c>
      <c r="AA51" s="7">
        <f t="shared" si="15"/>
        <v>125.09650175937321</v>
      </c>
      <c r="AB51" s="8">
        <f t="shared" si="16"/>
        <v>35.2</v>
      </c>
      <c r="AC51" s="13" t="str">
        <f t="shared" si="17"/>
        <v>16pF</v>
      </c>
    </row>
    <row r="52" spans="1:29" ht="12" customHeight="1">
      <c r="A52" s="6">
        <v>45</v>
      </c>
      <c r="B52" s="7">
        <f t="shared" si="0"/>
        <v>3.230003887329617</v>
      </c>
      <c r="C52" s="8">
        <f t="shared" si="1"/>
        <v>36</v>
      </c>
      <c r="D52" s="13" t="str">
        <f t="shared" si="2"/>
        <v>622pF</v>
      </c>
      <c r="E52" s="3"/>
      <c r="F52" s="6">
        <v>45</v>
      </c>
      <c r="G52" s="7">
        <f t="shared" si="3"/>
        <v>11.840174570364464</v>
      </c>
      <c r="H52" s="8">
        <f t="shared" si="4"/>
        <v>36</v>
      </c>
      <c r="I52" s="13" t="str">
        <f t="shared" si="5"/>
        <v>170pF</v>
      </c>
      <c r="J52" s="3"/>
      <c r="K52" s="6">
        <v>45</v>
      </c>
      <c r="L52" s="7">
        <f t="shared" si="6"/>
        <v>17.758168472489704</v>
      </c>
      <c r="M52" s="8">
        <f t="shared" si="7"/>
        <v>36</v>
      </c>
      <c r="N52" s="13" t="str">
        <f t="shared" si="8"/>
        <v>113pF</v>
      </c>
      <c r="O52" s="3"/>
      <c r="P52" s="6">
        <v>45</v>
      </c>
      <c r="Q52" s="7">
        <f t="shared" si="9"/>
        <v>32.22103547857649</v>
      </c>
      <c r="R52" s="8">
        <f t="shared" si="10"/>
        <v>36</v>
      </c>
      <c r="S52" s="13" t="str">
        <f t="shared" si="11"/>
        <v>62pF</v>
      </c>
      <c r="T52" s="3"/>
      <c r="U52" s="6">
        <v>45</v>
      </c>
      <c r="V52" s="7">
        <f t="shared" si="12"/>
        <v>59.16599957610849</v>
      </c>
      <c r="W52" s="8">
        <f t="shared" si="13"/>
        <v>36</v>
      </c>
      <c r="X52" s="13" t="str">
        <f t="shared" si="14"/>
        <v>34pF</v>
      </c>
      <c r="Z52" s="6">
        <v>45</v>
      </c>
      <c r="AA52" s="7">
        <f t="shared" si="15"/>
        <v>129.2456047219</v>
      </c>
      <c r="AB52" s="8">
        <f t="shared" si="16"/>
        <v>36</v>
      </c>
      <c r="AC52" s="13" t="str">
        <f t="shared" si="17"/>
        <v>16pF</v>
      </c>
    </row>
    <row r="53" spans="1:32" ht="12" customHeight="1">
      <c r="A53" s="6">
        <v>46</v>
      </c>
      <c r="B53" s="7">
        <f t="shared" si="0"/>
        <v>3.308341000744541</v>
      </c>
      <c r="C53" s="8">
        <f t="shared" si="1"/>
        <v>36.800000000000004</v>
      </c>
      <c r="D53" s="13" t="str">
        <f t="shared" si="2"/>
        <v>608pF</v>
      </c>
      <c r="E53" s="3"/>
      <c r="F53" s="6">
        <v>46</v>
      </c>
      <c r="G53" s="9">
        <f t="shared" si="3"/>
        <v>12.147431702270813</v>
      </c>
      <c r="H53" s="8">
        <f t="shared" si="4"/>
        <v>36.800000000000004</v>
      </c>
      <c r="I53" s="13" t="str">
        <f t="shared" si="5"/>
        <v>165pF</v>
      </c>
      <c r="J53" s="3"/>
      <c r="K53" s="6">
        <v>46</v>
      </c>
      <c r="L53" s="7">
        <f t="shared" si="6"/>
        <v>18.232289508105612</v>
      </c>
      <c r="M53" s="8">
        <f t="shared" si="7"/>
        <v>36.800000000000004</v>
      </c>
      <c r="N53" s="13" t="str">
        <f t="shared" si="8"/>
        <v>110pF</v>
      </c>
      <c r="O53" s="3"/>
      <c r="P53" s="6">
        <v>46</v>
      </c>
      <c r="Q53" s="7">
        <f t="shared" si="9"/>
        <v>33.12423793910297</v>
      </c>
      <c r="R53" s="8">
        <f t="shared" si="10"/>
        <v>36.800000000000004</v>
      </c>
      <c r="S53" s="13" t="str">
        <f t="shared" si="11"/>
        <v>61pF</v>
      </c>
      <c r="T53" s="3"/>
      <c r="U53" s="6">
        <v>46</v>
      </c>
      <c r="V53" s="7">
        <f t="shared" si="12"/>
        <v>60.923313079095735</v>
      </c>
      <c r="W53" s="8">
        <f t="shared" si="13"/>
        <v>36.800000000000004</v>
      </c>
      <c r="X53" s="13" t="str">
        <f t="shared" si="14"/>
        <v>33pF</v>
      </c>
      <c r="Z53" s="6">
        <v>46</v>
      </c>
      <c r="AA53" s="7">
        <f t="shared" si="15"/>
        <v>133.42046306472528</v>
      </c>
      <c r="AB53" s="8">
        <f t="shared" si="16"/>
        <v>36.800000000000004</v>
      </c>
      <c r="AC53" s="13" t="str">
        <f t="shared" si="17"/>
        <v>15pF</v>
      </c>
      <c r="AF53" s="16"/>
    </row>
    <row r="54" spans="1:29" ht="12" customHeight="1">
      <c r="A54" s="6">
        <v>47</v>
      </c>
      <c r="B54" s="7">
        <f t="shared" si="0"/>
        <v>3.386703113663398</v>
      </c>
      <c r="C54" s="8">
        <f t="shared" si="1"/>
        <v>37.6</v>
      </c>
      <c r="D54" s="13" t="str">
        <f t="shared" si="2"/>
        <v>593pF</v>
      </c>
      <c r="E54" s="3"/>
      <c r="F54" s="6">
        <v>47</v>
      </c>
      <c r="G54" s="7">
        <f t="shared" si="3"/>
        <v>12.45499819634401</v>
      </c>
      <c r="H54" s="8">
        <f t="shared" si="4"/>
        <v>37.6</v>
      </c>
      <c r="I54" s="13" t="str">
        <f t="shared" si="5"/>
        <v>161pF</v>
      </c>
      <c r="J54" s="3"/>
      <c r="K54" s="6">
        <v>47</v>
      </c>
      <c r="L54" s="7">
        <f t="shared" si="6"/>
        <v>18.707079975488696</v>
      </c>
      <c r="M54" s="8">
        <f t="shared" si="7"/>
        <v>37.6</v>
      </c>
      <c r="N54" s="13" t="str">
        <f t="shared" si="8"/>
        <v>107pF</v>
      </c>
      <c r="O54" s="3"/>
      <c r="P54" s="6">
        <v>47</v>
      </c>
      <c r="Q54" s="7">
        <f t="shared" si="9"/>
        <v>34.02948847376322</v>
      </c>
      <c r="R54" s="8">
        <f t="shared" si="10"/>
        <v>37.6</v>
      </c>
      <c r="S54" s="13" t="str">
        <f t="shared" si="11"/>
        <v>59pF</v>
      </c>
      <c r="T54" s="3"/>
      <c r="U54" s="6">
        <v>47</v>
      </c>
      <c r="V54" s="7">
        <f t="shared" si="12"/>
        <v>62.686870155871404</v>
      </c>
      <c r="W54" s="8">
        <f t="shared" si="13"/>
        <v>37.6</v>
      </c>
      <c r="X54" s="13" t="str">
        <f t="shared" si="14"/>
        <v>32pF</v>
      </c>
      <c r="Z54" s="6">
        <v>47</v>
      </c>
      <c r="AA54" s="7">
        <f t="shared" si="15"/>
        <v>137.6201535663629</v>
      </c>
      <c r="AB54" s="8">
        <f t="shared" si="16"/>
        <v>37.6</v>
      </c>
      <c r="AC54" s="13" t="str">
        <f t="shared" si="17"/>
        <v>15pF</v>
      </c>
    </row>
    <row r="55" spans="1:29" ht="12" customHeight="1">
      <c r="A55" s="6">
        <v>48</v>
      </c>
      <c r="B55" s="7">
        <f t="shared" si="0"/>
        <v>3.4650887979762617</v>
      </c>
      <c r="C55" s="8">
        <f t="shared" si="1"/>
        <v>38.400000000000006</v>
      </c>
      <c r="D55" s="13" t="str">
        <f t="shared" si="2"/>
        <v>580pF</v>
      </c>
      <c r="E55" s="3"/>
      <c r="F55" s="6">
        <v>48</v>
      </c>
      <c r="G55" s="7">
        <f t="shared" si="3"/>
        <v>12.762857779456903</v>
      </c>
      <c r="H55" s="8">
        <f t="shared" si="4"/>
        <v>38.400000000000006</v>
      </c>
      <c r="I55" s="13" t="str">
        <f t="shared" si="5"/>
        <v>157pF</v>
      </c>
      <c r="J55" s="3"/>
      <c r="K55" s="6">
        <v>48</v>
      </c>
      <c r="L55" s="7">
        <f t="shared" si="6"/>
        <v>19.182506002117872</v>
      </c>
      <c r="M55" s="8">
        <f t="shared" si="7"/>
        <v>38.400000000000006</v>
      </c>
      <c r="N55" s="13" t="str">
        <f t="shared" si="8"/>
        <v>105pF</v>
      </c>
      <c r="O55" s="3"/>
      <c r="P55" s="6">
        <v>48</v>
      </c>
      <c r="Q55" s="7">
        <f t="shared" si="9"/>
        <v>34.936690786783124</v>
      </c>
      <c r="R55" s="8">
        <f t="shared" si="10"/>
        <v>38.400000000000006</v>
      </c>
      <c r="S55" s="13" t="str">
        <f t="shared" si="11"/>
        <v>58pF</v>
      </c>
      <c r="T55" s="3"/>
      <c r="U55" s="6">
        <v>48</v>
      </c>
      <c r="V55" s="7">
        <f t="shared" si="12"/>
        <v>64.45640542215115</v>
      </c>
      <c r="W55" s="8">
        <f t="shared" si="13"/>
        <v>38.400000000000006</v>
      </c>
      <c r="X55" s="13" t="str">
        <f t="shared" si="14"/>
        <v>31pF</v>
      </c>
      <c r="Z55" s="6">
        <v>48</v>
      </c>
      <c r="AA55" s="7">
        <f t="shared" si="15"/>
        <v>141.84379660910528</v>
      </c>
      <c r="AB55" s="8">
        <f t="shared" si="16"/>
        <v>38.400000000000006</v>
      </c>
      <c r="AC55" s="13" t="str">
        <f t="shared" si="17"/>
        <v>14pF</v>
      </c>
    </row>
    <row r="56" spans="1:29" ht="12" customHeight="1">
      <c r="A56" s="6">
        <v>49</v>
      </c>
      <c r="B56" s="7">
        <f t="shared" si="0"/>
        <v>3.5434967323160063</v>
      </c>
      <c r="C56" s="8">
        <f t="shared" si="1"/>
        <v>39.2</v>
      </c>
      <c r="D56" s="13" t="str">
        <f t="shared" si="2"/>
        <v>567pF</v>
      </c>
      <c r="E56" s="3"/>
      <c r="F56" s="6">
        <v>49</v>
      </c>
      <c r="G56" s="7">
        <f t="shared" si="3"/>
        <v>13.070995300151063</v>
      </c>
      <c r="H56" s="8">
        <f t="shared" si="4"/>
        <v>39.2</v>
      </c>
      <c r="I56" s="13" t="str">
        <f t="shared" si="5"/>
        <v>154pF</v>
      </c>
      <c r="J56" s="3"/>
      <c r="K56" s="6">
        <v>49</v>
      </c>
      <c r="L56" s="7">
        <f t="shared" si="6"/>
        <v>19.658535962785304</v>
      </c>
      <c r="M56" s="8">
        <f t="shared" si="7"/>
        <v>39.2</v>
      </c>
      <c r="N56" s="13" t="str">
        <f t="shared" si="8"/>
        <v>102pF</v>
      </c>
      <c r="O56" s="3"/>
      <c r="P56" s="6">
        <v>49</v>
      </c>
      <c r="Q56" s="7">
        <f t="shared" si="9"/>
        <v>35.845754526046385</v>
      </c>
      <c r="R56" s="8">
        <f t="shared" si="10"/>
        <v>39.2</v>
      </c>
      <c r="S56" s="13" t="str">
        <f t="shared" si="11"/>
        <v>56pF</v>
      </c>
      <c r="T56" s="3"/>
      <c r="U56" s="6">
        <v>49</v>
      </c>
      <c r="V56" s="7">
        <f t="shared" si="12"/>
        <v>66.23166832381004</v>
      </c>
      <c r="W56" s="8">
        <f t="shared" si="13"/>
        <v>39.2</v>
      </c>
      <c r="X56" s="13" t="str">
        <f t="shared" si="14"/>
        <v>30pF</v>
      </c>
      <c r="Z56" s="6">
        <v>49</v>
      </c>
      <c r="AA56" s="7">
        <f t="shared" si="15"/>
        <v>146.0905536348047</v>
      </c>
      <c r="AB56" s="8">
        <f t="shared" si="16"/>
        <v>39.2</v>
      </c>
      <c r="AC56" s="13" t="str">
        <f t="shared" si="17"/>
        <v>14pF</v>
      </c>
    </row>
    <row r="57" spans="1:29" ht="12" customHeight="1">
      <c r="A57" s="6">
        <v>50</v>
      </c>
      <c r="B57" s="7">
        <f t="shared" si="0"/>
        <v>3.6219256922682552</v>
      </c>
      <c r="C57" s="8">
        <f t="shared" si="1"/>
        <v>40</v>
      </c>
      <c r="D57" s="13" t="str">
        <f t="shared" si="2"/>
        <v>555pF</v>
      </c>
      <c r="E57" s="3"/>
      <c r="F57" s="6">
        <v>50</v>
      </c>
      <c r="G57" s="7">
        <f t="shared" si="3"/>
        <v>13.37939663363142</v>
      </c>
      <c r="H57" s="8">
        <f t="shared" si="4"/>
        <v>40</v>
      </c>
      <c r="I57" s="13" t="str">
        <f t="shared" si="5"/>
        <v>150pF</v>
      </c>
      <c r="J57" s="3"/>
      <c r="K57" s="6">
        <v>50</v>
      </c>
      <c r="L57" s="7">
        <f t="shared" si="6"/>
        <v>20.135140296261365</v>
      </c>
      <c r="M57" s="8">
        <f t="shared" si="7"/>
        <v>40</v>
      </c>
      <c r="N57" s="13" t="str">
        <f t="shared" si="8"/>
        <v>100pF</v>
      </c>
      <c r="O57" s="3"/>
      <c r="P57" s="6">
        <v>50</v>
      </c>
      <c r="Q57" s="7">
        <f t="shared" si="9"/>
        <v>36.75659483148807</v>
      </c>
      <c r="R57" s="8">
        <f t="shared" si="10"/>
        <v>40</v>
      </c>
      <c r="S57" s="13" t="str">
        <f t="shared" si="11"/>
        <v>55pF</v>
      </c>
      <c r="T57" s="3"/>
      <c r="U57" s="6">
        <v>50</v>
      </c>
      <c r="V57" s="7">
        <f t="shared" si="12"/>
        <v>68.01242211523476</v>
      </c>
      <c r="W57" s="8">
        <f t="shared" si="13"/>
        <v>40</v>
      </c>
      <c r="X57" s="13" t="str">
        <f t="shared" si="14"/>
        <v>30pF</v>
      </c>
      <c r="Z57" s="6">
        <v>50</v>
      </c>
      <c r="AA57" s="7">
        <f t="shared" si="15"/>
        <v>150.35962477674144</v>
      </c>
      <c r="AB57" s="8">
        <f t="shared" si="16"/>
        <v>40</v>
      </c>
      <c r="AC57" s="13" t="str">
        <f t="shared" si="17"/>
        <v>13pF</v>
      </c>
    </row>
    <row r="58" spans="1:2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</dc:creator>
  <cp:keywords/>
  <dc:description/>
  <cp:lastModifiedBy>Henrik</cp:lastModifiedBy>
  <cp:lastPrinted>2010-02-01T16:49:21Z</cp:lastPrinted>
  <dcterms:created xsi:type="dcterms:W3CDTF">2010-01-31T21:46:03Z</dcterms:created>
  <dcterms:modified xsi:type="dcterms:W3CDTF">2010-02-01T16:49:33Z</dcterms:modified>
  <cp:category/>
  <cp:version/>
  <cp:contentType/>
  <cp:contentStatus/>
</cp:coreProperties>
</file>